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0560" tabRatio="732"/>
  </bookViews>
  <sheets>
    <sheet name="Попълва се от кандидата" sheetId="1" r:id="rId1"/>
    <sheet name="Попълва се от комисията доцент" sheetId="2" r:id="rId2"/>
    <sheet name="obrazec" sheetId="9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6" i="1" l="1"/>
  <c r="G39" i="1" l="1"/>
  <c r="G40" i="1"/>
  <c r="G42" i="1"/>
  <c r="G43" i="1"/>
  <c r="G44" i="1"/>
  <c r="G46" i="1"/>
  <c r="G47" i="1"/>
  <c r="G48" i="1"/>
  <c r="G38" i="1"/>
  <c r="G11" i="1"/>
  <c r="G12" i="1"/>
  <c r="G14" i="1"/>
  <c r="G15" i="1"/>
  <c r="G16" i="1"/>
  <c r="G17" i="1"/>
  <c r="G18" i="1"/>
  <c r="G19" i="1"/>
  <c r="G20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7" i="1"/>
  <c r="G10" i="1"/>
  <c r="C23" i="2" l="1"/>
  <c r="G49" i="1"/>
  <c r="C22" i="2"/>
  <c r="D22" i="2" s="1"/>
  <c r="C18" i="2"/>
  <c r="D18" i="2" s="1"/>
  <c r="C20" i="2"/>
  <c r="D20" i="2" s="1"/>
  <c r="C21" i="2"/>
  <c r="D21" i="2" s="1"/>
</calcChain>
</file>

<file path=xl/sharedStrings.xml><?xml version="1.0" encoding="utf-8"?>
<sst xmlns="http://schemas.openxmlformats.org/spreadsheetml/2006/main" count="92" uniqueCount="82">
  <si>
    <t>Група от показатели</t>
  </si>
  <si>
    <t>Показател</t>
  </si>
  <si>
    <t>Брой</t>
  </si>
  <si>
    <t>A</t>
  </si>
  <si>
    <t>Дисертационен труд за присъждане на образователна и научна степен „доктор“</t>
  </si>
  <si>
    <t>Б</t>
  </si>
  <si>
    <t>Дисертационен труд за присъждане на научна степен „доктор на науките“</t>
  </si>
  <si>
    <t>В</t>
  </si>
  <si>
    <t>Хабилитационен труд – монография, включена в световноизвестни бази данни с научна информация (SCOPUS и/или Web of Science)</t>
  </si>
  <si>
    <t>Хабилитационен труд – научни публикации в издания, които са реферирани и индексирани в световноизвестни бази данни с научна информация, в които кандидата е посочен като автор за кореспонденция</t>
  </si>
  <si>
    <t>Точки за 1 брой</t>
  </si>
  <si>
    <t xml:space="preserve"> Публикувана монография, която не е представена като основен хабилитационен труд</t>
  </si>
  <si>
    <t>Публикувана книга на базата на защитен дисертационен труд за присъждане на образователна и научна степен „доктор“ или за присъждане на научна степен „доктор на науките“</t>
  </si>
  <si>
    <t xml:space="preserve">Публикувана глава от книга или колективна монография </t>
  </si>
  <si>
    <t>Публикувана заявка за патент или полезен модел</t>
  </si>
  <si>
    <t>Г</t>
  </si>
  <si>
    <t>Д</t>
  </si>
  <si>
    <t>А</t>
  </si>
  <si>
    <t>Е</t>
  </si>
  <si>
    <t>Придобита научна степен „доктор на науките“</t>
  </si>
  <si>
    <t>Ръководство на успешно защитил докторант (n е броят съръководители на съответния докторант)</t>
  </si>
  <si>
    <t>Участие в национален научен или образователен проект</t>
  </si>
  <si>
    <t>Участие в международен научен или образователен проект</t>
  </si>
  <si>
    <t>Ръководство на българския екип в международен научен или образователен проект</t>
  </si>
  <si>
    <t>Публикувано университетско учебно пособие или учебно пособие, което се използва в училищната мрежа (n е броят съавтори)</t>
  </si>
  <si>
    <t>1 точка / 5 000 лв</t>
  </si>
  <si>
    <t>Минимални изисквания 
за ИОХЦФ-БАН</t>
  </si>
  <si>
    <t>Отговаря/Не отговаря</t>
  </si>
  <si>
    <t>Научна публикация в издания, които са реферирани и индексирани в световноизвестни бази данни с научна информация, извън хабилитационния труд</t>
  </si>
  <si>
    <t>Таблица 1. Попълва се от кандидата</t>
  </si>
  <si>
    <t>Таблица 2. Попълва се от комисията за допустимост</t>
  </si>
  <si>
    <r>
      <t xml:space="preserve">a  </t>
    </r>
    <r>
      <rPr>
        <sz val="11"/>
        <color theme="1"/>
        <rFont val="Calibri"/>
        <family val="2"/>
        <charset val="204"/>
        <scheme val="minor"/>
      </rPr>
      <t xml:space="preserve">Попълват се всички публикации в съответната категория, като се използва следният формат - Evans, D. ; Fitch, D. ; Smith, T. ; Cee, V.  </t>
    </r>
    <r>
      <rPr>
        <i/>
        <sz val="11"/>
        <color theme="1"/>
        <rFont val="Calibri"/>
        <family val="2"/>
        <charset val="204"/>
        <scheme val="minor"/>
      </rPr>
      <t>J. Am. Chem. Soc.</t>
    </r>
    <r>
      <rPr>
        <sz val="11"/>
        <color theme="1"/>
        <rFont val="Calibri"/>
        <family val="2"/>
        <charset val="204"/>
        <scheme val="minor"/>
      </rPr>
      <t xml:space="preserve"> </t>
    </r>
    <r>
      <rPr>
        <b/>
        <sz val="11"/>
        <color theme="1"/>
        <rFont val="Calibri"/>
        <family val="2"/>
        <charset val="204"/>
        <scheme val="minor"/>
      </rPr>
      <t>2000</t>
    </r>
    <r>
      <rPr>
        <sz val="11"/>
        <color theme="1"/>
        <rFont val="Calibri"/>
        <family val="2"/>
        <charset val="204"/>
        <scheme val="minor"/>
      </rPr>
      <t xml:space="preserve">, </t>
    </r>
    <r>
      <rPr>
        <i/>
        <sz val="11"/>
        <color theme="1"/>
        <rFont val="Calibri"/>
        <family val="2"/>
        <charset val="204"/>
        <scheme val="minor"/>
      </rPr>
      <t>122</t>
    </r>
    <r>
      <rPr>
        <sz val="11"/>
        <color theme="1"/>
        <rFont val="Calibri"/>
        <family val="2"/>
        <charset val="204"/>
        <scheme val="minor"/>
      </rPr>
      <t xml:space="preserve">, 10033.  
   При необходимост от повече редове те се въвеждат в съответната клетка с клавишна комбинация alt+enter
</t>
    </r>
    <r>
      <rPr>
        <vertAlign val="superscript"/>
        <sz val="11"/>
        <color theme="1"/>
        <rFont val="Calibri"/>
        <family val="2"/>
        <charset val="204"/>
        <scheme val="minor"/>
      </rPr>
      <t xml:space="preserve">б </t>
    </r>
    <r>
      <rPr>
        <sz val="11"/>
        <color theme="1"/>
        <rFont val="Calibri"/>
        <family val="2"/>
        <charset val="204"/>
        <scheme val="minor"/>
      </rPr>
      <t>Попълва се където е необходимо</t>
    </r>
  </si>
  <si>
    <t>Публикуван  университетски учебник или учебник, който се използва в училищната мрежа 
(n е броят съавтори)</t>
  </si>
  <si>
    <t>1. Име на докторанта и година на защита</t>
  </si>
  <si>
    <t>2. Име на докторанта и година на защита</t>
  </si>
  <si>
    <t>3. Име на докторанта и година на защита</t>
  </si>
  <si>
    <t>2.</t>
  </si>
  <si>
    <t>3.</t>
  </si>
  <si>
    <t>Привлечени средства по проекти, ръководени от кандидата (за брой се попълва общата сума)</t>
  </si>
  <si>
    <t>Общ брой точки</t>
  </si>
  <si>
    <t>да/не</t>
  </si>
  <si>
    <t>Име на кандидата:</t>
  </si>
  <si>
    <t>За нуждите на лаборатория:</t>
  </si>
  <si>
    <t>Професионално направление:</t>
  </si>
  <si>
    <t>Заключение на комисията за допустимост</t>
  </si>
  <si>
    <t>Състав на комисията за допустимост</t>
  </si>
  <si>
    <t xml:space="preserve">Научен секретар на ИОХЦФ: </t>
  </si>
  <si>
    <t>Кандидатът е предоставил всички изискуеми документи и доказателствен материал</t>
  </si>
  <si>
    <t>Подпис</t>
  </si>
  <si>
    <t>Ръководител лаборатория:</t>
  </si>
  <si>
    <t>Администрация ИОХЦФ:</t>
  </si>
  <si>
    <t>Институт по органична химия с център по фитохимия, Българска академия на науките</t>
  </si>
  <si>
    <t>Подпис на кандидата:</t>
  </si>
  <si>
    <t>Точки декларирани от кандидата</t>
  </si>
  <si>
    <t>Цитирания в научни издания, монографии и колективни томове, реферирани и индексирани в световноизвестни бази данни с научна информация (Web of Science и Scopus)</t>
  </si>
  <si>
    <r>
      <rPr>
        <b/>
        <sz val="11"/>
        <color theme="1"/>
        <rFont val="Calibri"/>
        <family val="2"/>
        <charset val="204"/>
        <scheme val="minor"/>
      </rPr>
      <t>Образец за критериите за академична длъжност "професор</t>
    </r>
    <r>
      <rPr>
        <sz val="11"/>
        <color theme="1"/>
        <rFont val="Calibri"/>
        <family val="2"/>
        <charset val="204"/>
        <scheme val="minor"/>
      </rPr>
      <t>"</t>
    </r>
  </si>
  <si>
    <r>
      <rPr>
        <b/>
        <sz val="11"/>
        <color theme="1"/>
        <rFont val="Calibri"/>
        <family val="2"/>
        <charset val="204"/>
        <scheme val="minor"/>
      </rPr>
      <t>Образец за критериите за академична длъжност "доцент</t>
    </r>
    <r>
      <rPr>
        <sz val="11"/>
        <color theme="1"/>
        <rFont val="Calibri"/>
        <family val="2"/>
        <charset val="204"/>
        <scheme val="minor"/>
      </rPr>
      <t>"</t>
    </r>
  </si>
  <si>
    <r>
      <rPr>
        <b/>
        <sz val="11"/>
        <color theme="1"/>
        <rFont val="Calibri"/>
        <family val="2"/>
        <charset val="204"/>
        <scheme val="minor"/>
      </rPr>
      <t>Образец за критериите за академична длъжност "гл. асистент</t>
    </r>
    <r>
      <rPr>
        <sz val="11"/>
        <color theme="1"/>
        <rFont val="Calibri"/>
        <family val="2"/>
        <charset val="204"/>
        <scheme val="minor"/>
      </rPr>
      <t>"</t>
    </r>
  </si>
  <si>
    <t>Образец за критериите за научна степен „доктор на науките“</t>
  </si>
  <si>
    <t>Образец за критериите за образователна и научна степен „доктор“</t>
  </si>
  <si>
    <t>Общо:</t>
  </si>
  <si>
    <t>Образец за критериите за академична длъжност "доцент"</t>
  </si>
  <si>
    <t>За нуждите на лаборатория:        ХББЕ</t>
  </si>
  <si>
    <t>Професионално направление:    Биоорганична химия и химия на природните и физиологично активни вецества</t>
  </si>
  <si>
    <t xml:space="preserve">  </t>
  </si>
  <si>
    <r>
      <t xml:space="preserve">1. П. Долашка, </t>
    </r>
    <r>
      <rPr>
        <b/>
        <sz val="11"/>
        <rFont val="Calibri"/>
        <family val="2"/>
        <charset val="204"/>
        <scheme val="minor"/>
      </rPr>
      <t>Л. Велкова</t>
    </r>
    <r>
      <rPr>
        <sz val="11"/>
        <rFont val="Calibri"/>
        <family val="2"/>
        <charset val="204"/>
        <scheme val="minor"/>
      </rPr>
      <t xml:space="preserve">, A. Долашки, Е. Костадинова, О. Анева. “Същност и биологично приложение на масспектрометрията”. Сборник, убник. Издателство СИМЕЛПРЕС, София, </t>
    </r>
    <r>
      <rPr>
        <b/>
        <sz val="11"/>
        <rFont val="Calibri"/>
        <family val="2"/>
        <charset val="204"/>
        <scheme val="minor"/>
      </rPr>
      <t>2012</t>
    </r>
    <r>
      <rPr>
        <sz val="11"/>
        <rFont val="Calibri"/>
        <family val="2"/>
        <charset val="204"/>
        <scheme val="minor"/>
      </rPr>
      <t xml:space="preserve">. ISSN: 978-954-2918-63-9  
</t>
    </r>
  </si>
  <si>
    <r>
      <t>n</t>
    </r>
    <r>
      <rPr>
        <vertAlign val="superscript"/>
        <sz val="11"/>
        <rFont val="Calibri"/>
        <family val="2"/>
        <charset val="204"/>
        <scheme val="minor"/>
      </rPr>
      <t>б</t>
    </r>
  </si>
  <si>
    <r>
      <t>Публикации в издания със SJR без IF</t>
    </r>
    <r>
      <rPr>
        <vertAlign val="superscript"/>
        <sz val="11"/>
        <rFont val="Calibri"/>
        <family val="2"/>
        <charset val="204"/>
        <scheme val="minor"/>
      </rPr>
      <t>a</t>
    </r>
    <r>
      <rPr>
        <sz val="11"/>
        <rFont val="Calibri"/>
        <family val="2"/>
        <charset val="204"/>
        <scheme val="minor"/>
      </rPr>
      <t xml:space="preserve">
1)
2)
3)</t>
    </r>
  </si>
  <si>
    <r>
      <rPr>
        <b/>
        <u/>
        <sz val="11"/>
        <rFont val="Calibri"/>
        <family val="2"/>
        <charset val="204"/>
        <scheme val="minor"/>
      </rPr>
      <t>Публикации в издания Q4</t>
    </r>
    <r>
      <rPr>
        <b/>
        <u/>
        <vertAlign val="superscript"/>
        <sz val="11"/>
        <rFont val="Calibri"/>
        <family val="2"/>
        <charset val="204"/>
        <scheme val="minor"/>
      </rPr>
      <t>а</t>
    </r>
    <r>
      <rPr>
        <sz val="11"/>
        <rFont val="Calibri"/>
        <family val="2"/>
        <charset val="204"/>
        <scheme val="minor"/>
      </rPr>
      <t xml:space="preserve">
1)  Dolashki, A.; Nissimova, A.; Daskalova, E.; </t>
    </r>
    <r>
      <rPr>
        <b/>
        <sz val="11"/>
        <rFont val="Calibri"/>
        <family val="2"/>
        <charset val="204"/>
        <scheme val="minor"/>
      </rPr>
      <t>Velkova, L</t>
    </r>
    <r>
      <rPr>
        <sz val="11"/>
        <rFont val="Calibri"/>
        <family val="2"/>
        <charset val="204"/>
        <scheme val="minor"/>
      </rPr>
      <t>.; Topalova, Y.; Hristova, P.; Traldi, P.; Voelter, W.; Dolashka, P.  Bulgarian Chemical Communications</t>
    </r>
    <r>
      <rPr>
        <b/>
        <sz val="11"/>
        <rFont val="Calibri"/>
        <family val="2"/>
        <charset val="204"/>
        <scheme val="minor"/>
      </rPr>
      <t xml:space="preserve"> 2018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50 C,</t>
    </r>
    <r>
      <rPr>
        <sz val="11"/>
        <rFont val="Calibri"/>
        <family val="2"/>
        <charset val="204"/>
        <scheme val="minor"/>
      </rPr>
      <t xml:space="preserve"> 195 – 200.  
2)  Kostadinova, N.; Voynikov, Y.; Dolashki, A.; Krumova, E.; Abrashev, R.; Kowalewski, D.; Stevanovic, S.; </t>
    </r>
    <r>
      <rPr>
        <b/>
        <sz val="11"/>
        <rFont val="Calibri"/>
        <family val="2"/>
        <charset val="204"/>
        <scheme val="minor"/>
      </rPr>
      <t>Velkova, L</t>
    </r>
    <r>
      <rPr>
        <sz val="11"/>
        <rFont val="Calibri"/>
        <family val="2"/>
        <charset val="204"/>
        <scheme val="minor"/>
      </rPr>
      <t xml:space="preserve">.; Dolashka, P.  Bulgarian Chemical Communications  </t>
    </r>
    <r>
      <rPr>
        <b/>
        <sz val="11"/>
        <rFont val="Calibri"/>
        <family val="2"/>
        <charset val="204"/>
        <scheme val="minor"/>
      </rPr>
      <t>2018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50 C,</t>
    </r>
    <r>
      <rPr>
        <sz val="11"/>
        <rFont val="Calibri"/>
        <family val="2"/>
        <charset val="204"/>
        <scheme val="minor"/>
      </rPr>
      <t xml:space="preserve"> 176 – 183. 
</t>
    </r>
  </si>
  <si>
    <r>
      <rPr>
        <b/>
        <u/>
        <sz val="11"/>
        <rFont val="Calibri"/>
        <family val="2"/>
        <charset val="204"/>
        <scheme val="minor"/>
      </rPr>
      <t>Публикации в издания със SJR без IF</t>
    </r>
    <r>
      <rPr>
        <b/>
        <u/>
        <vertAlign val="superscript"/>
        <sz val="11"/>
        <rFont val="Calibri"/>
        <family val="2"/>
        <charset val="204"/>
        <scheme val="minor"/>
      </rPr>
      <t>a</t>
    </r>
    <r>
      <rPr>
        <sz val="11"/>
        <rFont val="Calibri"/>
        <family val="2"/>
        <charset val="204"/>
        <scheme val="minor"/>
      </rPr>
      <t xml:space="preserve">
1)</t>
    </r>
    <r>
      <rPr>
        <b/>
        <sz val="11"/>
        <rFont val="Calibri"/>
        <family val="2"/>
        <charset val="204"/>
        <scheme val="minor"/>
      </rPr>
      <t xml:space="preserve"> </t>
    </r>
    <r>
      <rPr>
        <b/>
        <u/>
        <sz val="11"/>
        <rFont val="Calibri"/>
        <family val="2"/>
        <charset val="204"/>
        <scheme val="minor"/>
      </rPr>
      <t>Velkova, L</t>
    </r>
    <r>
      <rPr>
        <b/>
        <sz val="11"/>
        <rFont val="Calibri"/>
        <family val="2"/>
        <charset val="204"/>
        <scheme val="minor"/>
      </rPr>
      <t>.;</t>
    </r>
    <r>
      <rPr>
        <sz val="11"/>
        <rFont val="Calibri"/>
        <family val="2"/>
        <charset val="204"/>
        <scheme val="minor"/>
      </rPr>
      <t xml:space="preserve">  Dolashki, A.;  Dolashka, P.  J. BioSci. Biotech. </t>
    </r>
    <r>
      <rPr>
        <b/>
        <sz val="11"/>
        <rFont val="Calibri"/>
        <family val="2"/>
        <charset val="204"/>
        <scheme val="minor"/>
      </rPr>
      <t>2015</t>
    </r>
    <r>
      <rPr>
        <sz val="11"/>
        <rFont val="Calibri"/>
        <family val="2"/>
        <charset val="204"/>
        <scheme val="minor"/>
      </rPr>
      <t xml:space="preserve">,  75-85.
2) Dolashka, P.; Dolashki, A.; </t>
    </r>
    <r>
      <rPr>
        <b/>
        <sz val="11"/>
        <rFont val="Calibri"/>
        <family val="2"/>
        <charset val="204"/>
        <scheme val="minor"/>
      </rPr>
      <t>Velkova, L.</t>
    </r>
    <r>
      <rPr>
        <sz val="11"/>
        <rFont val="Calibri"/>
        <family val="2"/>
        <charset val="204"/>
        <scheme val="minor"/>
      </rPr>
      <t xml:space="preserve">; Stevanovic, S.; Molin, L.; Traldi, P.; Velikova, R.; Voelter, W. J. BioSci. Biotech. </t>
    </r>
    <r>
      <rPr>
        <b/>
        <sz val="11"/>
        <rFont val="Calibri"/>
        <family val="2"/>
        <charset val="204"/>
        <scheme val="minor"/>
      </rPr>
      <t>2015</t>
    </r>
    <r>
      <rPr>
        <sz val="11"/>
        <rFont val="Calibri"/>
        <family val="2"/>
        <charset val="204"/>
        <scheme val="minor"/>
      </rPr>
      <t>, 147-155 
3)</t>
    </r>
    <r>
      <rPr>
        <b/>
        <sz val="11"/>
        <rFont val="Calibri"/>
        <family val="2"/>
        <charset val="204"/>
        <scheme val="minor"/>
      </rPr>
      <t xml:space="preserve"> </t>
    </r>
    <r>
      <rPr>
        <b/>
        <u/>
        <sz val="11"/>
        <rFont val="Calibri"/>
        <family val="2"/>
        <charset val="204"/>
        <scheme val="minor"/>
      </rPr>
      <t>Velkova, L</t>
    </r>
    <r>
      <rPr>
        <b/>
        <sz val="11"/>
        <rFont val="Calibri"/>
        <family val="2"/>
        <charset val="204"/>
        <scheme val="minor"/>
      </rPr>
      <t>.</t>
    </r>
    <r>
      <rPr>
        <sz val="11"/>
        <rFont val="Calibri"/>
        <family val="2"/>
        <charset val="204"/>
        <scheme val="minor"/>
      </rPr>
      <t xml:space="preserve">; Dolashki,  A.; Dolashka, P.  Peptides, Proceedings of the 33rd European Peptide Symposium </t>
    </r>
    <r>
      <rPr>
        <b/>
        <sz val="11"/>
        <rFont val="Calibri"/>
        <family val="2"/>
        <charset val="204"/>
        <scheme val="minor"/>
      </rPr>
      <t>2015</t>
    </r>
    <r>
      <rPr>
        <sz val="11"/>
        <rFont val="Calibri"/>
        <family val="2"/>
        <charset val="204"/>
        <scheme val="minor"/>
      </rPr>
      <t xml:space="preserve">, 288-289.
4)  Toshkova, R.; Ivanova, E.; Nastke, M-D.; Stevanovic, S.; </t>
    </r>
    <r>
      <rPr>
        <b/>
        <sz val="11"/>
        <rFont val="Calibri"/>
        <family val="2"/>
        <charset val="204"/>
        <scheme val="minor"/>
      </rPr>
      <t>Velkova, L.;</t>
    </r>
    <r>
      <rPr>
        <sz val="11"/>
        <rFont val="Calibri"/>
        <family val="2"/>
        <charset val="204"/>
        <scheme val="minor"/>
      </rPr>
      <t xml:space="preserve"> Voelter, W.; Dolashka-Angelova, P. IDOSY, Global J. Mol. Sci. </t>
    </r>
    <r>
      <rPr>
        <b/>
        <sz val="11"/>
        <rFont val="Calibri"/>
        <family val="2"/>
        <charset val="204"/>
        <scheme val="minor"/>
      </rPr>
      <t>2006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1</t>
    </r>
    <r>
      <rPr>
        <sz val="11"/>
        <rFont val="Calibri"/>
        <family val="2"/>
        <charset val="204"/>
        <scheme val="minor"/>
      </rPr>
      <t>, 22-32.</t>
    </r>
  </si>
  <si>
    <r>
      <t>1. П. Долашка,</t>
    </r>
    <r>
      <rPr>
        <b/>
        <sz val="11"/>
        <rFont val="Calibri"/>
        <family val="2"/>
        <charset val="204"/>
        <scheme val="minor"/>
      </rPr>
      <t xml:space="preserve"> Л. Велкова</t>
    </r>
    <r>
      <rPr>
        <sz val="11"/>
        <rFont val="Calibri"/>
        <family val="2"/>
        <charset val="204"/>
        <scheme val="minor"/>
      </rPr>
      <t xml:space="preserve">, A. Долашки, Е. Костадинова, О. Анева. Учебна тетрадка  към тематичен сборник “Същност и биологично приложение на масспектрометрията”. Университетско учебно пособие. Издателство СИМЕЛПРЕС, София, 2012. ISSN: 978-954-2918-63-9  </t>
    </r>
  </si>
  <si>
    <r>
      <rPr>
        <b/>
        <sz val="11"/>
        <rFont val="Calibri"/>
        <family val="2"/>
        <charset val="204"/>
        <scheme val="minor"/>
      </rPr>
      <t>Публикации в издания Q3</t>
    </r>
    <r>
      <rPr>
        <b/>
        <vertAlign val="superscript"/>
        <sz val="11"/>
        <rFont val="Calibri"/>
        <family val="2"/>
        <charset val="204"/>
        <scheme val="minor"/>
      </rPr>
      <t>a</t>
    </r>
    <r>
      <rPr>
        <sz val="11"/>
        <rFont val="Calibri"/>
        <family val="2"/>
        <charset val="204"/>
        <scheme val="minor"/>
      </rPr>
      <t xml:space="preserve">
1) </t>
    </r>
    <r>
      <rPr>
        <b/>
        <sz val="11"/>
        <rFont val="Calibri"/>
        <family val="2"/>
        <charset val="204"/>
        <scheme val="minor"/>
      </rPr>
      <t>Velkova, L.</t>
    </r>
    <r>
      <rPr>
        <sz val="11"/>
        <rFont val="Calibri"/>
        <family val="2"/>
        <charset val="204"/>
        <scheme val="minor"/>
      </rPr>
      <t xml:space="preserve">; Dimitrov, I.; Schwarz, H.; Stevanovic, S.; Voelter, W.; Salvato, B.; Dolashka-Angelova, P. Comparative Biochemistry and Physiology - B Biochem.and Mol. Biology, </t>
    </r>
    <r>
      <rPr>
        <b/>
        <sz val="11"/>
        <rFont val="Calibri"/>
        <family val="2"/>
        <charset val="204"/>
        <scheme val="minor"/>
      </rPr>
      <t>2010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 xml:space="preserve">157(1), </t>
    </r>
    <r>
      <rPr>
        <sz val="11"/>
        <rFont val="Calibri"/>
        <family val="2"/>
        <charset val="204"/>
        <scheme val="minor"/>
      </rPr>
      <t xml:space="preserve">16-25. 
2) Dolashki, A.; </t>
    </r>
    <r>
      <rPr>
        <b/>
        <u/>
        <sz val="11"/>
        <rFont val="Calibri"/>
        <family val="2"/>
        <charset val="204"/>
        <scheme val="minor"/>
      </rPr>
      <t>Velkova, L.;</t>
    </r>
    <r>
      <rPr>
        <sz val="11"/>
        <rFont val="Calibri"/>
        <family val="2"/>
        <charset val="204"/>
        <scheme val="minor"/>
      </rPr>
      <t xml:space="preserve"> Voelter, W.; Dolashka, P. Zeitschrift für Naturforschung - Section C Journal of Biosciences </t>
    </r>
    <r>
      <rPr>
        <b/>
        <sz val="11"/>
        <rFont val="Calibri"/>
        <family val="2"/>
        <charset val="204"/>
        <scheme val="minor"/>
      </rPr>
      <t>2019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74(5-6)</t>
    </r>
    <r>
      <rPr>
        <sz val="11"/>
        <rFont val="Calibri"/>
        <family val="2"/>
        <charset val="204"/>
        <scheme val="minor"/>
      </rPr>
      <t>, 113-123.</t>
    </r>
  </si>
  <si>
    <r>
      <rPr>
        <b/>
        <sz val="11"/>
        <rFont val="Calibri"/>
        <family val="2"/>
        <charset val="204"/>
        <scheme val="minor"/>
      </rPr>
      <t>Публикации в издания Q2</t>
    </r>
    <r>
      <rPr>
        <b/>
        <vertAlign val="superscript"/>
        <sz val="11"/>
        <rFont val="Calibri"/>
        <family val="2"/>
        <charset val="204"/>
        <scheme val="minor"/>
      </rPr>
      <t>a</t>
    </r>
    <r>
      <rPr>
        <sz val="11"/>
        <rFont val="Calibri"/>
        <family val="2"/>
        <charset val="204"/>
        <scheme val="minor"/>
      </rPr>
      <t xml:space="preserve">
1)</t>
    </r>
    <r>
      <rPr>
        <b/>
        <sz val="11"/>
        <rFont val="Calibri"/>
        <family val="2"/>
        <charset val="204"/>
        <scheme val="minor"/>
      </rPr>
      <t xml:space="preserve"> Velkova, L.</t>
    </r>
    <r>
      <rPr>
        <sz val="11"/>
        <rFont val="Calibri"/>
        <family val="2"/>
        <charset val="204"/>
        <scheme val="minor"/>
      </rPr>
      <t xml:space="preserve">; Dolashka, P.; Lieb, B.; Voelter, W.; Dolashki, A.; Van Beeumen, J.; Devreese, B. Glycoconjugate Journal </t>
    </r>
    <r>
      <rPr>
        <b/>
        <sz val="11"/>
        <rFont val="Calibri"/>
        <family val="2"/>
        <charset val="204"/>
        <scheme val="minor"/>
      </rPr>
      <t>2011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28</t>
    </r>
    <r>
      <rPr>
        <sz val="11"/>
        <rFont val="Calibri"/>
        <family val="2"/>
        <charset val="204"/>
        <scheme val="minor"/>
      </rPr>
      <t xml:space="preserve">, 385-395. 
2) Dolashka, P.; </t>
    </r>
    <r>
      <rPr>
        <b/>
        <sz val="11"/>
        <rFont val="Calibri"/>
        <family val="2"/>
        <charset val="204"/>
        <scheme val="minor"/>
      </rPr>
      <t>Velkova, L.</t>
    </r>
    <r>
      <rPr>
        <sz val="11"/>
        <rFont val="Calibri"/>
        <family val="2"/>
        <charset val="204"/>
        <scheme val="minor"/>
      </rPr>
      <t>; Iliev, I.; Beck, A.; Dolashki, A.; Yossifova, L.; Toshkova, R.; Voelter, W.; Zacharieva, S. Immunological Investigations</t>
    </r>
    <r>
      <rPr>
        <b/>
        <sz val="11"/>
        <rFont val="Calibri"/>
        <family val="2"/>
        <charset val="204"/>
        <scheme val="minor"/>
      </rPr>
      <t xml:space="preserve"> 2011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40(2),</t>
    </r>
    <r>
      <rPr>
        <sz val="11"/>
        <rFont val="Calibri"/>
        <family val="2"/>
        <charset val="204"/>
        <scheme val="minor"/>
      </rPr>
      <t xml:space="preserve"> 130-149. 
3)</t>
    </r>
    <r>
      <rPr>
        <b/>
        <sz val="11"/>
        <rFont val="Calibri"/>
        <family val="2"/>
        <charset val="204"/>
        <scheme val="minor"/>
      </rPr>
      <t xml:space="preserve"> </t>
    </r>
    <r>
      <rPr>
        <b/>
        <u/>
        <sz val="11"/>
        <rFont val="Calibri"/>
        <family val="2"/>
        <charset val="204"/>
        <scheme val="minor"/>
      </rPr>
      <t>Velkova, L.</t>
    </r>
    <r>
      <rPr>
        <sz val="11"/>
        <rFont val="Calibri"/>
        <family val="2"/>
        <charset val="204"/>
        <scheme val="minor"/>
      </rPr>
      <t>; Dolashka, P.; Van Beeumen, J.; Devreese, B. Carbohydrate Research</t>
    </r>
    <r>
      <rPr>
        <b/>
        <sz val="11"/>
        <rFont val="Calibri"/>
        <family val="2"/>
        <charset val="204"/>
        <scheme val="minor"/>
      </rPr>
      <t xml:space="preserve"> 2017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449</t>
    </r>
    <r>
      <rPr>
        <sz val="11"/>
        <rFont val="Calibri"/>
        <family val="2"/>
        <charset val="204"/>
        <scheme val="minor"/>
      </rPr>
      <t xml:space="preserve">, 1-10. </t>
    </r>
  </si>
  <si>
    <r>
      <rPr>
        <b/>
        <u/>
        <sz val="11"/>
        <rFont val="Calibri"/>
        <family val="2"/>
        <charset val="204"/>
        <scheme val="minor"/>
      </rPr>
      <t>Публикации в издания Q1</t>
    </r>
    <r>
      <rPr>
        <b/>
        <u/>
        <vertAlign val="superscript"/>
        <sz val="11"/>
        <rFont val="Calibri"/>
        <family val="2"/>
        <charset val="204"/>
        <scheme val="minor"/>
      </rPr>
      <t>a</t>
    </r>
    <r>
      <rPr>
        <sz val="11"/>
        <rFont val="Calibri"/>
        <family val="2"/>
        <charset val="204"/>
        <scheme val="minor"/>
      </rPr>
      <t xml:space="preserve">
1) Kostadinova, E.; Dolashka, P.; Kaloyanova, S.; </t>
    </r>
    <r>
      <rPr>
        <b/>
        <sz val="11"/>
        <rFont val="Calibri"/>
        <family val="2"/>
        <charset val="204"/>
        <scheme val="minor"/>
      </rPr>
      <t>Velkova, L.</t>
    </r>
    <r>
      <rPr>
        <sz val="11"/>
        <rFont val="Calibri"/>
        <family val="2"/>
        <charset val="204"/>
        <scheme val="minor"/>
      </rPr>
      <t xml:space="preserve">; Deligeorgiev, T.; Voelter, W.;   Petkov, I.  J. Fluoresc. </t>
    </r>
    <r>
      <rPr>
        <b/>
        <sz val="11"/>
        <rFont val="Calibri"/>
        <family val="2"/>
        <charset val="204"/>
        <scheme val="minor"/>
      </rPr>
      <t>2012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22(6)</t>
    </r>
    <r>
      <rPr>
        <sz val="11"/>
        <rFont val="Calibri"/>
        <family val="2"/>
        <charset val="204"/>
        <scheme val="minor"/>
      </rPr>
      <t xml:space="preserve">, 1609-15.   </t>
    </r>
  </si>
  <si>
    <t xml:space="preserve">Ръководство на национален научен или образователен проект                                                                                                           </t>
  </si>
  <si>
    <r>
      <rPr>
        <b/>
        <sz val="11"/>
        <rFont val="Calibri"/>
        <family val="2"/>
        <charset val="204"/>
        <scheme val="minor"/>
      </rPr>
      <t>Призната заявка за полезен модел, патент или авторско свидетелство</t>
    </r>
    <r>
      <rPr>
        <sz val="11"/>
        <rFont val="Calibri"/>
        <family val="2"/>
        <charset val="204"/>
        <scheme val="minor"/>
      </rPr>
      <t xml:space="preserve">                                                              1)Биологично активен продукт, съдържащ хемоцианин. Изобретение заявка № 110495/16.10.2009 г.; </t>
    </r>
    <r>
      <rPr>
        <b/>
        <sz val="11"/>
        <rFont val="Calibri"/>
        <family val="2"/>
        <charset val="204"/>
        <scheme val="minor"/>
      </rPr>
      <t>Защитен № 66374/31.10.2013 г</t>
    </r>
    <r>
      <rPr>
        <sz val="11"/>
        <rFont val="Calibri"/>
        <family val="2"/>
        <charset val="204"/>
        <scheme val="minor"/>
      </rPr>
      <t xml:space="preserve">. Изобретатели: П. Долашка,  А. Долашки, </t>
    </r>
    <r>
      <rPr>
        <b/>
        <sz val="11"/>
        <rFont val="Calibri"/>
        <family val="2"/>
        <charset val="204"/>
        <scheme val="minor"/>
      </rPr>
      <t>Л. Велкова</t>
    </r>
    <r>
      <rPr>
        <sz val="11"/>
        <rFont val="Calibri"/>
        <family val="2"/>
        <charset val="204"/>
        <scheme val="minor"/>
      </rPr>
      <t xml:space="preserve">. 
2) Биологично активни пептиди от хемолимфа на </t>
    </r>
    <r>
      <rPr>
        <i/>
        <sz val="11"/>
        <rFont val="Calibri"/>
        <family val="2"/>
        <charset val="204"/>
        <scheme val="minor"/>
      </rPr>
      <t>Rapana venosa</t>
    </r>
    <r>
      <rPr>
        <sz val="11"/>
        <rFont val="Calibri"/>
        <family val="2"/>
        <charset val="204"/>
        <scheme val="minor"/>
      </rPr>
      <t xml:space="preserve">. Изобретение заявка № 110665/28.05.2010г.; </t>
    </r>
    <r>
      <rPr>
        <b/>
        <sz val="11"/>
        <rFont val="Calibri"/>
        <family val="2"/>
        <charset val="204"/>
        <scheme val="minor"/>
      </rPr>
      <t>Защитен</t>
    </r>
    <r>
      <rPr>
        <sz val="11"/>
        <rFont val="Calibri"/>
        <family val="2"/>
        <charset val="204"/>
        <scheme val="minor"/>
      </rPr>
      <t xml:space="preserve"> </t>
    </r>
    <r>
      <rPr>
        <b/>
        <sz val="11"/>
        <rFont val="Calibri"/>
        <family val="2"/>
        <charset val="204"/>
        <scheme val="minor"/>
      </rPr>
      <t xml:space="preserve">№ 66614/31.10.2017 г. </t>
    </r>
    <r>
      <rPr>
        <sz val="11"/>
        <rFont val="Calibri"/>
        <family val="2"/>
        <charset val="204"/>
        <scheme val="minor"/>
      </rPr>
      <t xml:space="preserve">Изобретатели: П. Долашка,  А. Долашки, </t>
    </r>
    <r>
      <rPr>
        <b/>
        <sz val="11"/>
        <rFont val="Calibri"/>
        <family val="2"/>
        <charset val="204"/>
        <scheme val="minor"/>
      </rPr>
      <t>Л. Велкова</t>
    </r>
    <r>
      <rPr>
        <sz val="11"/>
        <rFont val="Calibri"/>
        <family val="2"/>
        <charset val="204"/>
        <scheme val="minor"/>
      </rPr>
      <t xml:space="preserve">. 
3) Екстракти от охлюв </t>
    </r>
    <r>
      <rPr>
        <i/>
        <sz val="11"/>
        <rFont val="Calibri"/>
        <family val="2"/>
        <charset val="204"/>
        <scheme val="minor"/>
      </rPr>
      <t>Helix aspersa</t>
    </r>
    <r>
      <rPr>
        <sz val="11"/>
        <rFont val="Calibri"/>
        <family val="2"/>
        <charset val="204"/>
        <scheme val="minor"/>
      </rPr>
      <t xml:space="preserve">. Изобретение заявка № 111616/ 08.11.2013; </t>
    </r>
    <r>
      <rPr>
        <b/>
        <sz val="11"/>
        <rFont val="Calibri"/>
        <family val="2"/>
        <charset val="204"/>
        <scheme val="minor"/>
      </rPr>
      <t>Защитен № 66811/12.12.2018 г.</t>
    </r>
    <r>
      <rPr>
        <sz val="11"/>
        <rFont val="Calibri"/>
        <family val="2"/>
        <charset val="204"/>
        <scheme val="minor"/>
      </rPr>
      <t xml:space="preserve"> Изобретатели:  П. Долашка, </t>
    </r>
    <r>
      <rPr>
        <b/>
        <sz val="11"/>
        <rFont val="Calibri"/>
        <family val="2"/>
        <charset val="204"/>
        <scheme val="minor"/>
      </rPr>
      <t>Л. Велкова.</t>
    </r>
    <r>
      <rPr>
        <sz val="11"/>
        <rFont val="Calibri"/>
        <family val="2"/>
        <charset val="204"/>
        <scheme val="minor"/>
      </rPr>
      <t xml:space="preserve">
4) Състав на биологично активни смеси от слуз на охлюви </t>
    </r>
    <r>
      <rPr>
        <i/>
        <sz val="11"/>
        <rFont val="Calibri"/>
        <family val="2"/>
        <charset val="204"/>
        <scheme val="minor"/>
      </rPr>
      <t>Helix aspersа,</t>
    </r>
    <r>
      <rPr>
        <sz val="11"/>
        <rFont val="Calibri"/>
        <family val="2"/>
        <charset val="204"/>
        <scheme val="minor"/>
      </rPr>
      <t xml:space="preserve">за влагане в хранителни добавки и козметичната промишленост.  Изобретение заявка № 111617/ 08.11.2013 г.; </t>
    </r>
    <r>
      <rPr>
        <b/>
        <sz val="11"/>
        <rFont val="Calibri"/>
        <family val="2"/>
        <charset val="204"/>
        <scheme val="minor"/>
      </rPr>
      <t>Защитен № 66832/04.02.2019 г</t>
    </r>
    <r>
      <rPr>
        <sz val="11"/>
        <rFont val="Calibri"/>
        <family val="2"/>
        <charset val="204"/>
        <scheme val="minor"/>
      </rPr>
      <t xml:space="preserve">. Изобретатели: П. Долашка, </t>
    </r>
    <r>
      <rPr>
        <b/>
        <sz val="11"/>
        <rFont val="Calibri"/>
        <family val="2"/>
        <charset val="204"/>
        <scheme val="minor"/>
      </rPr>
      <t xml:space="preserve"> Л. Велкова</t>
    </r>
    <r>
      <rPr>
        <sz val="11"/>
        <rFont val="Calibri"/>
        <family val="2"/>
        <charset val="204"/>
        <scheme val="minor"/>
      </rPr>
      <t>, А. Долашки.</t>
    </r>
  </si>
  <si>
    <r>
      <rPr>
        <b/>
        <sz val="11"/>
        <rFont val="Calibri"/>
        <family val="2"/>
        <charset val="204"/>
        <scheme val="minor"/>
      </rPr>
      <t>Публикации в издания Q1</t>
    </r>
    <r>
      <rPr>
        <vertAlign val="superscript"/>
        <sz val="11"/>
        <rFont val="Calibri"/>
        <family val="2"/>
        <charset val="204"/>
        <scheme val="minor"/>
      </rPr>
      <t>a</t>
    </r>
    <r>
      <rPr>
        <sz val="11"/>
        <rFont val="Calibri"/>
        <family val="2"/>
        <charset val="204"/>
        <scheme val="minor"/>
      </rPr>
      <t xml:space="preserve">
</t>
    </r>
  </si>
  <si>
    <t xml:space="preserve">Име на кандидата:                            Людмила Георгиева Велкова  </t>
  </si>
  <si>
    <r>
      <rPr>
        <b/>
        <u/>
        <sz val="11"/>
        <rFont val="Calibri"/>
        <family val="2"/>
        <charset val="204"/>
        <scheme val="minor"/>
      </rPr>
      <t>Публикации в издания Q3</t>
    </r>
    <r>
      <rPr>
        <b/>
        <u/>
        <vertAlign val="superscript"/>
        <sz val="11"/>
        <rFont val="Calibri"/>
        <family val="2"/>
        <charset val="204"/>
        <scheme val="minor"/>
      </rPr>
      <t>а</t>
    </r>
    <r>
      <rPr>
        <sz val="11"/>
        <rFont val="Calibri"/>
        <family val="2"/>
        <charset val="204"/>
        <scheme val="minor"/>
      </rPr>
      <t xml:space="preserve">
1) Dolashki, A.; Dolashka, P.;  Stenzl,A.;  Stevanovic, S.; Aicher,  W.K.; </t>
    </r>
    <r>
      <rPr>
        <b/>
        <sz val="11"/>
        <rFont val="Calibri"/>
        <family val="2"/>
        <charset val="204"/>
        <scheme val="minor"/>
      </rPr>
      <t>Velkova, L.</t>
    </r>
    <r>
      <rPr>
        <sz val="11"/>
        <rFont val="Calibri"/>
        <family val="2"/>
        <charset val="204"/>
        <scheme val="minor"/>
      </rPr>
      <t xml:space="preserve">; Velikova, R.; Voelter, W.  Biotech. Biotech. Equip. 2019, 1-13.
2) Voynikov, Y.;  </t>
    </r>
    <r>
      <rPr>
        <b/>
        <sz val="11"/>
        <rFont val="Calibri"/>
        <family val="2"/>
        <charset val="204"/>
        <scheme val="minor"/>
      </rPr>
      <t>Velkova, L.</t>
    </r>
    <r>
      <rPr>
        <sz val="11"/>
        <rFont val="Calibri"/>
        <family val="2"/>
        <charset val="204"/>
        <scheme val="minor"/>
      </rPr>
      <t xml:space="preserve">; Tancheva, L.; Mladenov,  P.;  Dolashki, A.; Alova, L.; Voelter, W.; Dolashka  P.  J Proteomics Bioinform. </t>
    </r>
    <r>
      <rPr>
        <b/>
        <sz val="11"/>
        <rFont val="Calibri"/>
        <family val="2"/>
        <charset val="204"/>
        <scheme val="minor"/>
      </rPr>
      <t>2018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11(3),</t>
    </r>
    <r>
      <rPr>
        <sz val="11"/>
        <rFont val="Calibri"/>
        <family val="2"/>
        <charset val="204"/>
        <scheme val="minor"/>
      </rPr>
      <t xml:space="preserve"> 079-086.
3)</t>
    </r>
    <r>
      <rPr>
        <i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Hristova, Р.; Kizheva, Y.;  Rasheva, I.; Petrova, M.;  </t>
    </r>
    <r>
      <rPr>
        <b/>
        <sz val="11"/>
        <rFont val="Calibri"/>
        <family val="2"/>
        <charset val="204"/>
        <scheme val="minor"/>
      </rPr>
      <t>Velkova, L</t>
    </r>
    <r>
      <rPr>
        <sz val="11"/>
        <rFont val="Calibri"/>
        <family val="2"/>
        <charset val="204"/>
        <scheme val="minor"/>
      </rPr>
      <t xml:space="preserve">.; Dolashki, A.; Dolashka, P.  Biotech. Biotech. Equip. </t>
    </r>
    <r>
      <rPr>
        <b/>
        <sz val="11"/>
        <rFont val="Calibri"/>
        <family val="2"/>
        <charset val="204"/>
        <scheme val="minor"/>
      </rPr>
      <t>2019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33(1)</t>
    </r>
    <r>
      <rPr>
        <sz val="11"/>
        <rFont val="Calibri"/>
        <family val="2"/>
        <charset val="204"/>
        <scheme val="minor"/>
      </rPr>
      <t>, 873–880.</t>
    </r>
  </si>
  <si>
    <t>Дата: 28.07.2019 г.</t>
  </si>
  <si>
    <r>
      <rPr>
        <b/>
        <sz val="11"/>
        <rFont val="Calibri"/>
        <family val="2"/>
        <charset val="204"/>
        <scheme val="minor"/>
      </rPr>
      <t>Публикации в издания Q4</t>
    </r>
    <r>
      <rPr>
        <b/>
        <vertAlign val="superscript"/>
        <sz val="11"/>
        <rFont val="Calibri"/>
        <family val="2"/>
        <charset val="204"/>
        <scheme val="minor"/>
      </rPr>
      <t>a</t>
    </r>
    <r>
      <rPr>
        <sz val="11"/>
        <rFont val="Calibri"/>
        <family val="2"/>
        <charset val="204"/>
        <scheme val="minor"/>
      </rPr>
      <t xml:space="preserve">
1)</t>
    </r>
    <r>
      <rPr>
        <b/>
        <u/>
        <sz val="11"/>
        <rFont val="Calibri"/>
        <family val="2"/>
        <charset val="204"/>
        <scheme val="minor"/>
      </rPr>
      <t>Velkova, L.;</t>
    </r>
    <r>
      <rPr>
        <b/>
        <sz val="11"/>
        <rFont val="Calibri"/>
        <family val="2"/>
        <charset val="204"/>
        <scheme val="minor"/>
      </rPr>
      <t xml:space="preserve"> </t>
    </r>
    <r>
      <rPr>
        <sz val="11"/>
        <rFont val="Calibri"/>
        <family val="2"/>
        <charset val="204"/>
        <scheme val="minor"/>
      </rPr>
      <t xml:space="preserve">Nissimova, A.; Dolashki, A.; Daskalova, E.; Dolashka, P.; Topalova, Y. Bulgarian Chemical Communications </t>
    </r>
    <r>
      <rPr>
        <b/>
        <sz val="11"/>
        <rFont val="Calibri"/>
        <family val="2"/>
        <charset val="204"/>
        <scheme val="minor"/>
      </rPr>
      <t>2018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50C</t>
    </r>
    <r>
      <rPr>
        <sz val="11"/>
        <rFont val="Calibri"/>
        <family val="2"/>
        <charset val="204"/>
        <scheme val="minor"/>
      </rPr>
      <t xml:space="preserve">, 169 – 175.
2)   </t>
    </r>
    <r>
      <rPr>
        <b/>
        <sz val="11"/>
        <rFont val="Calibri"/>
        <family val="2"/>
        <charset val="204"/>
        <scheme val="minor"/>
      </rPr>
      <t>Velkova,  L.</t>
    </r>
    <r>
      <rPr>
        <sz val="11"/>
        <rFont val="Calibri"/>
        <family val="2"/>
        <charset val="204"/>
        <scheme val="minor"/>
      </rPr>
      <t xml:space="preserve">; Dolashka-Angelova, P.; Dolashki, A.; Voelter, W.; Atanasov, B. Biotech. Biotech. Equip. </t>
    </r>
    <r>
      <rPr>
        <b/>
        <sz val="11"/>
        <rFont val="Calibri"/>
        <family val="2"/>
        <charset val="204"/>
        <scheme val="minor"/>
      </rPr>
      <t>2009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23(2)</t>
    </r>
    <r>
      <rPr>
        <sz val="11"/>
        <rFont val="Calibri"/>
        <family val="2"/>
        <charset val="204"/>
        <scheme val="minor"/>
      </rPr>
      <t xml:space="preserve">, 601-605.  
3)   </t>
    </r>
    <r>
      <rPr>
        <b/>
        <sz val="11"/>
        <rFont val="Calibri"/>
        <family val="2"/>
        <charset val="204"/>
        <scheme val="minor"/>
      </rPr>
      <t>Velkova, L</t>
    </r>
    <r>
      <rPr>
        <sz val="11"/>
        <rFont val="Calibri"/>
        <family val="2"/>
        <charset val="204"/>
        <scheme val="minor"/>
      </rPr>
      <t xml:space="preserve">.; Todorov, D.; Dimitrov, I.;  Shishkov, S.;  Van Beeumen, J.; Dolashka- Angelova, P.  Biotech. Biotech. Equip. </t>
    </r>
    <r>
      <rPr>
        <b/>
        <sz val="11"/>
        <rFont val="Calibri"/>
        <family val="2"/>
        <charset val="204"/>
        <scheme val="minor"/>
      </rPr>
      <t>2009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23(2)</t>
    </r>
    <r>
      <rPr>
        <sz val="11"/>
        <rFont val="Calibri"/>
        <family val="2"/>
        <charset val="204"/>
        <scheme val="minor"/>
      </rPr>
      <t xml:space="preserve">, 606-610. 
</t>
    </r>
  </si>
  <si>
    <r>
      <rPr>
        <b/>
        <u/>
        <sz val="11"/>
        <rFont val="Calibri"/>
        <family val="2"/>
        <charset val="204"/>
        <scheme val="minor"/>
      </rPr>
      <t>Публикации в издания Q2</t>
    </r>
    <r>
      <rPr>
        <b/>
        <u/>
        <vertAlign val="superscript"/>
        <sz val="11"/>
        <rFont val="Calibri"/>
        <family val="2"/>
        <charset val="204"/>
        <scheme val="minor"/>
      </rPr>
      <t>а</t>
    </r>
    <r>
      <rPr>
        <sz val="11"/>
        <rFont val="Calibri"/>
        <family val="2"/>
        <charset val="204"/>
        <scheme val="minor"/>
      </rPr>
      <t xml:space="preserve">
1)  Dolashka, P.; Dolashki, A.; Van Beeumen, J.; Floetenmeyer, M.; </t>
    </r>
    <r>
      <rPr>
        <b/>
        <sz val="11"/>
        <rFont val="Calibri"/>
        <family val="2"/>
        <charset val="204"/>
        <scheme val="minor"/>
      </rPr>
      <t>Velkova, L</t>
    </r>
    <r>
      <rPr>
        <sz val="11"/>
        <rFont val="Calibri"/>
        <family val="2"/>
        <charset val="204"/>
        <scheme val="minor"/>
      </rPr>
      <t xml:space="preserve">.; Stevanovic, S.; Voelter, W. Current Pharm. Biotechn. </t>
    </r>
    <r>
      <rPr>
        <b/>
        <sz val="11"/>
        <rFont val="Calibri"/>
        <family val="2"/>
        <charset val="204"/>
        <scheme val="minor"/>
      </rPr>
      <t>2016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17(3),</t>
    </r>
    <r>
      <rPr>
        <sz val="11"/>
        <rFont val="Calibri"/>
        <family val="2"/>
        <charset val="204"/>
        <scheme val="minor"/>
      </rPr>
      <t xml:space="preserve"> 263-270. 
2)   Kostadinova, E.; Dolashka, P.; </t>
    </r>
    <r>
      <rPr>
        <b/>
        <sz val="11"/>
        <rFont val="Calibri"/>
        <family val="2"/>
        <charset val="204"/>
        <scheme val="minor"/>
      </rPr>
      <t>Velkova, L.</t>
    </r>
    <r>
      <rPr>
        <sz val="11"/>
        <rFont val="Calibri"/>
        <family val="2"/>
        <charset val="204"/>
        <scheme val="minor"/>
      </rPr>
      <t xml:space="preserve">; Dolashki, A.; Stevanovic, S.;Voelter, W. J. of Fluorescence </t>
    </r>
    <r>
      <rPr>
        <b/>
        <sz val="11"/>
        <rFont val="Calibri"/>
        <family val="2"/>
        <charset val="204"/>
        <scheme val="minor"/>
      </rPr>
      <t>2013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23(4),</t>
    </r>
    <r>
      <rPr>
        <sz val="11"/>
        <rFont val="Calibri"/>
        <family val="2"/>
        <charset val="204"/>
        <scheme val="minor"/>
      </rPr>
      <t xml:space="preserve"> 753-760.
3)  Dolashka, P.; Moshtanska, V.;  Dolashki, A.; </t>
    </r>
    <r>
      <rPr>
        <b/>
        <sz val="11"/>
        <rFont val="Calibri"/>
        <family val="2"/>
        <charset val="204"/>
        <scheme val="minor"/>
      </rPr>
      <t>Velkova, L.</t>
    </r>
    <r>
      <rPr>
        <sz val="11"/>
        <rFont val="Calibri"/>
        <family val="2"/>
        <charset val="204"/>
        <scheme val="minor"/>
      </rPr>
      <t xml:space="preserve">;  Subba Rao, G.; Angelova, M.; Betzel, C.; Voelter, W.;  Atanasov, B. Spectroc. Acta </t>
    </r>
    <r>
      <rPr>
        <b/>
        <sz val="11"/>
        <rFont val="Calibri"/>
        <family val="2"/>
        <charset val="204"/>
        <scheme val="minor"/>
      </rPr>
      <t>2011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A83(1),</t>
    </r>
    <r>
      <rPr>
        <sz val="11"/>
        <rFont val="Calibri"/>
        <family val="2"/>
        <charset val="204"/>
        <scheme val="minor"/>
      </rPr>
      <t xml:space="preserve"> 67-73.
4)    Dolashki, A.; Abrashev, R.; Stevanovic, S.; Stefanova, L.; Ali, S.; </t>
    </r>
    <r>
      <rPr>
        <b/>
        <sz val="11"/>
        <rFont val="Calibri"/>
        <family val="2"/>
        <charset val="204"/>
        <scheme val="minor"/>
      </rPr>
      <t>Velkova, L.</t>
    </r>
    <r>
      <rPr>
        <sz val="11"/>
        <rFont val="Calibri"/>
        <family val="2"/>
        <charset val="204"/>
        <scheme val="minor"/>
      </rPr>
      <t>; Hristova, R.; Angelova, M.; Voelter, W.; Devreese, B.; Van Beeumen, J.; Dolashka-Angelova, P. Spectroch. Acta Part A</t>
    </r>
    <r>
      <rPr>
        <b/>
        <sz val="11"/>
        <rFont val="Calibri"/>
        <family val="2"/>
        <charset val="204"/>
        <scheme val="minor"/>
      </rPr>
      <t xml:space="preserve"> 2008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 xml:space="preserve">71(3), </t>
    </r>
    <r>
      <rPr>
        <sz val="11"/>
        <rFont val="Calibri"/>
        <family val="2"/>
        <charset val="204"/>
        <scheme val="minor"/>
      </rPr>
      <t xml:space="preserve">9.
5)    Dolashka-Angelova, P.; Stefanova, T.; Livaniou, E.; </t>
    </r>
    <r>
      <rPr>
        <b/>
        <sz val="11"/>
        <rFont val="Calibri"/>
        <family val="2"/>
        <charset val="204"/>
        <scheme val="minor"/>
      </rPr>
      <t>Velkova, L.</t>
    </r>
    <r>
      <rPr>
        <sz val="11"/>
        <rFont val="Calibri"/>
        <family val="2"/>
        <charset val="204"/>
        <scheme val="minor"/>
      </rPr>
      <t xml:space="preserve">; Klimentzou, P.; Stevanovic, S.; Salvato, B.; Neychev, H.; Voelter, W. Immun. Invest. </t>
    </r>
    <r>
      <rPr>
        <b/>
        <sz val="11"/>
        <rFont val="Calibri"/>
        <family val="2"/>
        <charset val="204"/>
        <scheme val="minor"/>
      </rPr>
      <t>2008</t>
    </r>
    <r>
      <rPr>
        <sz val="11"/>
        <rFont val="Calibri"/>
        <family val="2"/>
        <charset val="204"/>
        <scheme val="minor"/>
      </rPr>
      <t xml:space="preserve">, </t>
    </r>
    <r>
      <rPr>
        <i/>
        <sz val="11"/>
        <rFont val="Calibri"/>
        <family val="2"/>
        <charset val="204"/>
        <scheme val="minor"/>
      </rPr>
      <t>37(8)</t>
    </r>
    <r>
      <rPr>
        <sz val="11"/>
        <rFont val="Calibri"/>
        <family val="2"/>
        <charset val="204"/>
        <scheme val="minor"/>
      </rPr>
      <t>, 822-840.
6)    Toshkova, R.;</t>
    </r>
    <r>
      <rPr>
        <b/>
        <sz val="11"/>
        <rFont val="Calibri"/>
        <family val="2"/>
        <charset val="204"/>
        <scheme val="minor"/>
      </rPr>
      <t xml:space="preserve"> Velkova, L.</t>
    </r>
    <r>
      <rPr>
        <sz val="11"/>
        <rFont val="Calibri"/>
        <family val="2"/>
        <charset val="204"/>
        <scheme val="minor"/>
      </rPr>
      <t xml:space="preserve">; Voelter, W.; Dolashka-Angelova, P.  Comptes rendus de I'Academie bulgare des sciences </t>
    </r>
    <r>
      <rPr>
        <b/>
        <sz val="11"/>
        <rFont val="Calibri"/>
        <family val="2"/>
        <charset val="204"/>
        <scheme val="minor"/>
      </rPr>
      <t>2007</t>
    </r>
    <r>
      <rPr>
        <sz val="11"/>
        <rFont val="Calibri"/>
        <family val="2"/>
        <charset val="204"/>
        <scheme val="minor"/>
      </rPr>
      <t>,</t>
    </r>
    <r>
      <rPr>
        <i/>
        <sz val="11"/>
        <rFont val="Calibri"/>
        <family val="2"/>
        <charset val="204"/>
        <scheme val="minor"/>
      </rPr>
      <t xml:space="preserve"> 59(9)</t>
    </r>
    <r>
      <rPr>
        <sz val="11"/>
        <rFont val="Calibri"/>
        <family val="2"/>
        <charset val="204"/>
        <scheme val="minor"/>
      </rPr>
      <t>, 977-982.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</si>
</sst>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vertAlign val="superscript"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Times New Roman"/>
      <family val="1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vertAlign val="superscript"/>
      <sz val="11"/>
      <name val="Calibri"/>
      <family val="2"/>
      <charset val="204"/>
      <scheme val="minor"/>
    </font>
    <font>
      <b/>
      <vertAlign val="superscript"/>
      <sz val="11"/>
      <name val="Calibri"/>
      <family val="2"/>
      <charset val="204"/>
      <scheme val="minor"/>
    </font>
    <font>
      <b/>
      <u/>
      <sz val="11"/>
      <name val="Calibri"/>
      <family val="2"/>
      <charset val="204"/>
      <scheme val="minor"/>
    </font>
    <font>
      <b/>
      <u/>
      <vertAlign val="superscript"/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Border="1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0" fillId="0" borderId="2" xfId="0" applyBorder="1"/>
    <xf numFmtId="0" fontId="0" fillId="0" borderId="2" xfId="0" applyNumberFormat="1" applyBorder="1" applyAlignment="1">
      <alignment horizontal="center" vertical="center"/>
    </xf>
    <xf numFmtId="0" fontId="1" fillId="0" borderId="2" xfId="0" applyFont="1" applyBorder="1"/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Fill="1"/>
    <xf numFmtId="0" fontId="1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/>
    </xf>
    <xf numFmtId="0" fontId="7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8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0" xfId="0" applyFont="1"/>
    <xf numFmtId="0" fontId="8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5" xfId="0" applyFont="1" applyBorder="1" applyAlignment="1">
      <alignment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vertical="center" wrapText="1"/>
    </xf>
    <xf numFmtId="0" fontId="9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3" fontId="15" fillId="3" borderId="0" xfId="0" applyNumberFormat="1" applyFont="1" applyFill="1" applyBorder="1" applyAlignment="1">
      <alignment horizontal="center" vertical="center"/>
    </xf>
    <xf numFmtId="0" fontId="8" fillId="0" borderId="5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2" xfId="0" applyFont="1" applyBorder="1" applyAlignment="1">
      <alignment vertical="top" wrapText="1"/>
    </xf>
    <xf numFmtId="0" fontId="16" fillId="2" borderId="16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1181100</xdr:colOff>
      <xdr:row>4</xdr:row>
      <xdr:rowOff>57150</xdr:rowOff>
    </xdr:from>
    <xdr:ext cx="184731" cy="264560"/>
    <xdr:sp macro="" textlink="">
      <xdr:nvSpPr>
        <xdr:cNvPr id="2" name="TextBox 1"/>
        <xdr:cNvSpPr txBox="1"/>
      </xdr:nvSpPr>
      <xdr:spPr>
        <a:xfrm>
          <a:off x="12172950" y="895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64"/>
  <sheetViews>
    <sheetView tabSelected="1" topLeftCell="A28" zoomScaleNormal="100" workbookViewId="0">
      <selection activeCell="I24" sqref="I24"/>
    </sheetView>
  </sheetViews>
  <sheetFormatPr defaultRowHeight="15" x14ac:dyDescent="0.25"/>
  <cols>
    <col min="2" max="2" width="10.140625" style="46" customWidth="1"/>
    <col min="3" max="3" width="100.5703125" style="46" customWidth="1"/>
    <col min="4" max="4" width="7.42578125" style="46" customWidth="1"/>
    <col min="5" max="5" width="7.28515625" style="46" customWidth="1"/>
    <col min="6" max="6" width="8.42578125" style="46" customWidth="1"/>
    <col min="7" max="7" width="11.42578125" style="46" customWidth="1"/>
    <col min="9" max="9" width="18.85546875" customWidth="1"/>
    <col min="10" max="10" width="23.7109375" customWidth="1"/>
    <col min="11" max="11" width="20.5703125" customWidth="1"/>
    <col min="12" max="12" width="17.140625" customWidth="1"/>
  </cols>
  <sheetData>
    <row r="1" spans="2:8" ht="21" x14ac:dyDescent="0.25">
      <c r="B1" s="60" t="s">
        <v>51</v>
      </c>
      <c r="C1" s="61"/>
      <c r="D1" s="61"/>
      <c r="E1" s="61"/>
      <c r="F1" s="61"/>
      <c r="G1" s="62"/>
    </row>
    <row r="2" spans="2:8" x14ac:dyDescent="0.25">
      <c r="B2" s="54" t="s">
        <v>61</v>
      </c>
      <c r="C2" s="55"/>
      <c r="D2" s="55"/>
      <c r="E2" s="55"/>
      <c r="F2" s="55"/>
      <c r="G2" s="56"/>
    </row>
    <row r="3" spans="2:8" x14ac:dyDescent="0.25">
      <c r="B3" s="33"/>
      <c r="C3" s="34"/>
      <c r="D3" s="34"/>
      <c r="E3" s="34"/>
      <c r="F3" s="34"/>
      <c r="G3" s="35"/>
    </row>
    <row r="4" spans="2:8" x14ac:dyDescent="0.25">
      <c r="B4" s="57" t="s">
        <v>77</v>
      </c>
      <c r="C4" s="57"/>
      <c r="D4" s="57"/>
      <c r="E4" s="57"/>
      <c r="F4" s="57"/>
      <c r="G4" s="57"/>
    </row>
    <row r="5" spans="2:8" ht="19.5" customHeight="1" x14ac:dyDescent="0.25">
      <c r="B5" s="57" t="s">
        <v>62</v>
      </c>
      <c r="C5" s="57"/>
      <c r="D5" s="57"/>
      <c r="E5" s="57"/>
      <c r="F5" s="57"/>
      <c r="G5" s="57"/>
    </row>
    <row r="6" spans="2:8" ht="18.75" customHeight="1" x14ac:dyDescent="0.25">
      <c r="B6" s="57" t="s">
        <v>63</v>
      </c>
      <c r="C6" s="57"/>
      <c r="D6" s="57"/>
      <c r="E6" s="57"/>
      <c r="F6" s="57"/>
      <c r="G6" s="57"/>
    </row>
    <row r="7" spans="2:8" ht="13.5" customHeight="1" x14ac:dyDescent="0.25">
      <c r="B7" s="36"/>
      <c r="C7" s="34"/>
      <c r="D7" s="34"/>
      <c r="E7" s="34"/>
      <c r="F7" s="34"/>
      <c r="G7" s="35"/>
    </row>
    <row r="8" spans="2:8" ht="15" customHeight="1" x14ac:dyDescent="0.25">
      <c r="B8" s="63" t="s">
        <v>29</v>
      </c>
      <c r="C8" s="64"/>
      <c r="D8" s="64"/>
      <c r="E8" s="64"/>
      <c r="F8" s="64"/>
      <c r="G8" s="37"/>
    </row>
    <row r="9" spans="2:8" ht="29.25" customHeight="1" x14ac:dyDescent="0.25">
      <c r="B9" s="51" t="s">
        <v>0</v>
      </c>
      <c r="C9" s="18" t="s">
        <v>1</v>
      </c>
      <c r="D9" s="18" t="s">
        <v>2</v>
      </c>
      <c r="E9" s="19" t="s">
        <v>66</v>
      </c>
      <c r="F9" s="19" t="s">
        <v>10</v>
      </c>
      <c r="G9" s="30" t="s">
        <v>39</v>
      </c>
      <c r="H9" s="20"/>
    </row>
    <row r="10" spans="2:8" ht="21" customHeight="1" x14ac:dyDescent="0.25">
      <c r="B10" s="32" t="s">
        <v>3</v>
      </c>
      <c r="C10" s="38" t="s">
        <v>4</v>
      </c>
      <c r="D10" s="31">
        <v>1</v>
      </c>
      <c r="E10" s="31"/>
      <c r="F10" s="31">
        <v>50</v>
      </c>
      <c r="G10" s="17">
        <f>(D10*F10)</f>
        <v>50</v>
      </c>
      <c r="H10" s="21"/>
    </row>
    <row r="11" spans="2:8" ht="17.25" customHeight="1" x14ac:dyDescent="0.25">
      <c r="B11" s="32" t="s">
        <v>5</v>
      </c>
      <c r="C11" s="38" t="s">
        <v>6</v>
      </c>
      <c r="D11" s="31">
        <v>0</v>
      </c>
      <c r="E11" s="31"/>
      <c r="F11" s="31">
        <v>100</v>
      </c>
      <c r="G11" s="17">
        <f t="shared" ref="G11:G37" si="0">(D11*F11)</f>
        <v>0</v>
      </c>
      <c r="H11" s="21"/>
    </row>
    <row r="12" spans="2:8" ht="29.25" customHeight="1" x14ac:dyDescent="0.25">
      <c r="B12" s="58" t="s">
        <v>7</v>
      </c>
      <c r="C12" s="38" t="s">
        <v>8</v>
      </c>
      <c r="D12" s="31">
        <v>0</v>
      </c>
      <c r="E12" s="31"/>
      <c r="F12" s="31">
        <v>100</v>
      </c>
      <c r="G12" s="17">
        <f t="shared" si="0"/>
        <v>0</v>
      </c>
      <c r="H12" s="21"/>
    </row>
    <row r="13" spans="2:8" ht="50.25" customHeight="1" x14ac:dyDescent="0.25">
      <c r="B13" s="58"/>
      <c r="C13" s="38" t="s">
        <v>9</v>
      </c>
      <c r="D13" s="59"/>
      <c r="E13" s="59"/>
      <c r="F13" s="59"/>
      <c r="G13" s="17"/>
      <c r="H13" s="21"/>
    </row>
    <row r="14" spans="2:8" ht="26.25" customHeight="1" x14ac:dyDescent="0.25">
      <c r="B14" s="58"/>
      <c r="C14" s="39" t="s">
        <v>76</v>
      </c>
      <c r="D14" s="31">
        <v>0</v>
      </c>
      <c r="E14" s="31"/>
      <c r="F14" s="31">
        <v>25</v>
      </c>
      <c r="G14" s="17">
        <f t="shared" si="0"/>
        <v>0</v>
      </c>
      <c r="H14" s="21"/>
    </row>
    <row r="15" spans="2:8" ht="107.25" customHeight="1" x14ac:dyDescent="0.25">
      <c r="B15" s="58"/>
      <c r="C15" s="48" t="s">
        <v>72</v>
      </c>
      <c r="D15" s="22">
        <v>3</v>
      </c>
      <c r="E15" s="22"/>
      <c r="F15" s="22">
        <v>20</v>
      </c>
      <c r="G15" s="23">
        <f t="shared" si="0"/>
        <v>60</v>
      </c>
      <c r="H15" s="21"/>
    </row>
    <row r="16" spans="2:8" ht="87.75" customHeight="1" x14ac:dyDescent="0.25">
      <c r="B16" s="58"/>
      <c r="C16" s="49" t="s">
        <v>71</v>
      </c>
      <c r="D16" s="31">
        <v>2</v>
      </c>
      <c r="E16" s="31"/>
      <c r="F16" s="31">
        <v>15</v>
      </c>
      <c r="G16" s="17">
        <f t="shared" si="0"/>
        <v>30</v>
      </c>
      <c r="H16" s="21"/>
    </row>
    <row r="17" spans="2:9" ht="118.5" customHeight="1" x14ac:dyDescent="0.25">
      <c r="B17" s="58"/>
      <c r="C17" s="50" t="s">
        <v>80</v>
      </c>
      <c r="D17" s="24">
        <v>3</v>
      </c>
      <c r="E17" s="31"/>
      <c r="F17" s="31">
        <v>12</v>
      </c>
      <c r="G17" s="17">
        <f t="shared" si="0"/>
        <v>36</v>
      </c>
      <c r="H17" s="21"/>
    </row>
    <row r="18" spans="2:9" ht="23.25" customHeight="1" x14ac:dyDescent="0.25">
      <c r="B18" s="58"/>
      <c r="C18" s="50" t="s">
        <v>67</v>
      </c>
      <c r="D18" s="24">
        <v>0</v>
      </c>
      <c r="E18" s="31"/>
      <c r="F18" s="31">
        <v>10</v>
      </c>
      <c r="G18" s="17">
        <f t="shared" si="0"/>
        <v>0</v>
      </c>
      <c r="H18" s="21"/>
    </row>
    <row r="19" spans="2:9" s="2" customFormat="1" ht="21.75" customHeight="1" x14ac:dyDescent="0.25">
      <c r="B19" s="58" t="s">
        <v>15</v>
      </c>
      <c r="C19" s="28" t="s">
        <v>11</v>
      </c>
      <c r="D19" s="31">
        <v>0</v>
      </c>
      <c r="E19" s="31"/>
      <c r="F19" s="31">
        <v>30</v>
      </c>
      <c r="G19" s="17">
        <f t="shared" si="0"/>
        <v>0</v>
      </c>
      <c r="H19" s="25"/>
    </row>
    <row r="20" spans="2:9" ht="36.75" customHeight="1" x14ac:dyDescent="0.25">
      <c r="B20" s="58"/>
      <c r="C20" s="28" t="s">
        <v>12</v>
      </c>
      <c r="D20" s="31">
        <v>0</v>
      </c>
      <c r="E20" s="31"/>
      <c r="F20" s="31">
        <v>20</v>
      </c>
      <c r="G20" s="17">
        <f t="shared" si="0"/>
        <v>0</v>
      </c>
      <c r="H20" s="21"/>
    </row>
    <row r="21" spans="2:9" ht="30" x14ac:dyDescent="0.25">
      <c r="B21" s="58"/>
      <c r="C21" s="28" t="s">
        <v>28</v>
      </c>
      <c r="D21" s="59"/>
      <c r="E21" s="59"/>
      <c r="F21" s="59"/>
      <c r="G21" s="17"/>
      <c r="H21" s="21"/>
    </row>
    <row r="22" spans="2:9" ht="48.75" customHeight="1" x14ac:dyDescent="0.25">
      <c r="B22" s="58"/>
      <c r="C22" s="41" t="s">
        <v>73</v>
      </c>
      <c r="D22" s="31">
        <v>1</v>
      </c>
      <c r="E22" s="31"/>
      <c r="F22" s="31">
        <v>25</v>
      </c>
      <c r="G22" s="17">
        <f t="shared" si="0"/>
        <v>25</v>
      </c>
      <c r="H22" s="21"/>
    </row>
    <row r="23" spans="2:9" ht="209.25" customHeight="1" x14ac:dyDescent="0.25">
      <c r="B23" s="58"/>
      <c r="C23" s="40" t="s">
        <v>81</v>
      </c>
      <c r="D23" s="31">
        <v>6</v>
      </c>
      <c r="E23" s="31"/>
      <c r="F23" s="31">
        <v>20</v>
      </c>
      <c r="G23" s="17">
        <f t="shared" si="0"/>
        <v>120</v>
      </c>
      <c r="H23" s="21"/>
    </row>
    <row r="24" spans="2:9" ht="115.5" customHeight="1" x14ac:dyDescent="0.25">
      <c r="B24" s="58"/>
      <c r="C24" s="28" t="s">
        <v>78</v>
      </c>
      <c r="D24" s="31">
        <v>3</v>
      </c>
      <c r="E24" s="31"/>
      <c r="F24" s="31">
        <v>15</v>
      </c>
      <c r="G24" s="17">
        <f t="shared" si="0"/>
        <v>45</v>
      </c>
      <c r="H24" s="21"/>
      <c r="I24" t="s">
        <v>64</v>
      </c>
    </row>
    <row r="25" spans="2:9" ht="85.5" customHeight="1" x14ac:dyDescent="0.25">
      <c r="B25" s="58"/>
      <c r="C25" s="40" t="s">
        <v>68</v>
      </c>
      <c r="D25" s="31">
        <v>2</v>
      </c>
      <c r="E25" s="31"/>
      <c r="F25" s="31">
        <v>12</v>
      </c>
      <c r="G25" s="17">
        <f t="shared" si="0"/>
        <v>24</v>
      </c>
      <c r="H25" s="21"/>
    </row>
    <row r="26" spans="2:9" ht="127.5" customHeight="1" x14ac:dyDescent="0.25">
      <c r="B26" s="58"/>
      <c r="C26" s="28" t="s">
        <v>69</v>
      </c>
      <c r="D26" s="31">
        <v>4</v>
      </c>
      <c r="E26" s="31"/>
      <c r="F26" s="31">
        <v>10</v>
      </c>
      <c r="G26" s="17">
        <f t="shared" si="0"/>
        <v>40</v>
      </c>
      <c r="H26" s="21"/>
    </row>
    <row r="27" spans="2:9" x14ac:dyDescent="0.25">
      <c r="B27" s="58"/>
      <c r="C27" s="42" t="s">
        <v>13</v>
      </c>
      <c r="D27" s="31">
        <v>0</v>
      </c>
      <c r="E27" s="31"/>
      <c r="F27" s="31">
        <v>15</v>
      </c>
      <c r="G27" s="17">
        <f t="shared" si="0"/>
        <v>0</v>
      </c>
      <c r="H27" s="21"/>
    </row>
    <row r="28" spans="2:9" ht="155.25" customHeight="1" x14ac:dyDescent="0.25">
      <c r="B28" s="58"/>
      <c r="C28" s="28" t="s">
        <v>75</v>
      </c>
      <c r="D28" s="31">
        <v>4</v>
      </c>
      <c r="E28" s="31"/>
      <c r="F28" s="31">
        <v>25</v>
      </c>
      <c r="G28" s="17">
        <f t="shared" si="0"/>
        <v>100</v>
      </c>
      <c r="H28" s="21"/>
    </row>
    <row r="29" spans="2:9" ht="17.25" customHeight="1" x14ac:dyDescent="0.25">
      <c r="B29" s="58"/>
      <c r="C29" s="42" t="s">
        <v>14</v>
      </c>
      <c r="D29" s="31"/>
      <c r="E29" s="31"/>
      <c r="F29" s="31">
        <v>15</v>
      </c>
      <c r="G29" s="17">
        <f t="shared" si="0"/>
        <v>0</v>
      </c>
      <c r="H29" s="21"/>
    </row>
    <row r="30" spans="2:9" ht="31.5" customHeight="1" x14ac:dyDescent="0.25">
      <c r="B30" s="32" t="s">
        <v>16</v>
      </c>
      <c r="C30" s="42" t="s">
        <v>54</v>
      </c>
      <c r="D30" s="26">
        <v>152</v>
      </c>
      <c r="E30" s="26"/>
      <c r="F30" s="26">
        <v>2</v>
      </c>
      <c r="G30" s="27">
        <f t="shared" si="0"/>
        <v>304</v>
      </c>
      <c r="H30" s="21"/>
    </row>
    <row r="31" spans="2:9" ht="18.75" customHeight="1" x14ac:dyDescent="0.25">
      <c r="B31" s="58" t="s">
        <v>18</v>
      </c>
      <c r="C31" s="28" t="s">
        <v>19</v>
      </c>
      <c r="D31" s="31">
        <v>0</v>
      </c>
      <c r="E31" s="31"/>
      <c r="F31" s="31">
        <v>75</v>
      </c>
      <c r="G31" s="17">
        <f t="shared" si="0"/>
        <v>0</v>
      </c>
      <c r="H31" s="21"/>
    </row>
    <row r="32" spans="2:9" x14ac:dyDescent="0.25">
      <c r="B32" s="58"/>
      <c r="C32" s="28" t="s">
        <v>21</v>
      </c>
      <c r="D32" s="26">
        <v>18</v>
      </c>
      <c r="E32" s="26"/>
      <c r="F32" s="26">
        <v>10</v>
      </c>
      <c r="G32" s="27">
        <f t="shared" si="0"/>
        <v>180</v>
      </c>
      <c r="H32" s="21"/>
    </row>
    <row r="33" spans="2:8" x14ac:dyDescent="0.25">
      <c r="B33" s="58"/>
      <c r="C33" s="28" t="s">
        <v>22</v>
      </c>
      <c r="D33" s="26">
        <v>15</v>
      </c>
      <c r="E33" s="26"/>
      <c r="F33" s="26">
        <v>20</v>
      </c>
      <c r="G33" s="27">
        <f t="shared" si="0"/>
        <v>300</v>
      </c>
      <c r="H33" s="21"/>
    </row>
    <row r="34" spans="2:8" ht="30.75" customHeight="1" x14ac:dyDescent="0.25">
      <c r="B34" s="58"/>
      <c r="C34" s="28" t="s">
        <v>74</v>
      </c>
      <c r="D34" s="26">
        <v>0</v>
      </c>
      <c r="E34" s="26"/>
      <c r="F34" s="26">
        <v>20</v>
      </c>
      <c r="G34" s="27">
        <f t="shared" si="0"/>
        <v>0</v>
      </c>
      <c r="H34" s="21"/>
    </row>
    <row r="35" spans="2:8" x14ac:dyDescent="0.25">
      <c r="B35" s="58"/>
      <c r="C35" s="28" t="s">
        <v>23</v>
      </c>
      <c r="D35" s="26">
        <v>0</v>
      </c>
      <c r="E35" s="26"/>
      <c r="F35" s="26">
        <v>50</v>
      </c>
      <c r="G35" s="27">
        <f t="shared" si="0"/>
        <v>0</v>
      </c>
      <c r="H35" s="21"/>
    </row>
    <row r="36" spans="2:8" ht="45" x14ac:dyDescent="0.25">
      <c r="B36" s="58"/>
      <c r="C36" s="28" t="s">
        <v>38</v>
      </c>
      <c r="D36" s="47">
        <v>0</v>
      </c>
      <c r="E36" s="29">
        <v>5000</v>
      </c>
      <c r="F36" s="26" t="s">
        <v>25</v>
      </c>
      <c r="G36" s="27">
        <f>(D36/E36)</f>
        <v>0</v>
      </c>
      <c r="H36" s="21"/>
    </row>
    <row r="37" spans="2:8" x14ac:dyDescent="0.25">
      <c r="B37" s="58"/>
      <c r="C37" s="28" t="s">
        <v>20</v>
      </c>
      <c r="D37" s="59"/>
      <c r="E37" s="59"/>
      <c r="F37" s="59"/>
      <c r="G37" s="17">
        <f t="shared" si="0"/>
        <v>0</v>
      </c>
      <c r="H37" s="21"/>
    </row>
    <row r="38" spans="2:8" x14ac:dyDescent="0.25">
      <c r="B38" s="58"/>
      <c r="C38" s="28" t="s">
        <v>33</v>
      </c>
      <c r="D38" s="31"/>
      <c r="E38" s="31"/>
      <c r="F38" s="31">
        <v>50</v>
      </c>
      <c r="G38" s="17">
        <f>IF(E38=0,0,((D38/E38)*F38))</f>
        <v>0</v>
      </c>
      <c r="H38" s="21"/>
    </row>
    <row r="39" spans="2:8" ht="12" customHeight="1" x14ac:dyDescent="0.25">
      <c r="B39" s="58"/>
      <c r="C39" s="28" t="s">
        <v>34</v>
      </c>
      <c r="D39" s="31"/>
      <c r="E39" s="31"/>
      <c r="F39" s="31">
        <v>50</v>
      </c>
      <c r="G39" s="17">
        <f t="shared" ref="G39:G48" si="1">IF(E39=0,0,((D39/E39)*F39))</f>
        <v>0</v>
      </c>
      <c r="H39" s="21"/>
    </row>
    <row r="40" spans="2:8" ht="15.75" customHeight="1" x14ac:dyDescent="0.25">
      <c r="B40" s="58"/>
      <c r="C40" s="28" t="s">
        <v>35</v>
      </c>
      <c r="D40" s="31"/>
      <c r="E40" s="31"/>
      <c r="F40" s="31">
        <v>50</v>
      </c>
      <c r="G40" s="17">
        <f t="shared" si="1"/>
        <v>0</v>
      </c>
      <c r="H40" s="21"/>
    </row>
    <row r="41" spans="2:8" ht="29.25" customHeight="1" x14ac:dyDescent="0.25">
      <c r="B41" s="58"/>
      <c r="C41" s="28" t="s">
        <v>32</v>
      </c>
      <c r="D41" s="59"/>
      <c r="E41" s="59"/>
      <c r="F41" s="59"/>
      <c r="G41" s="17"/>
      <c r="H41" s="21"/>
    </row>
    <row r="42" spans="2:8" ht="38.25" customHeight="1" x14ac:dyDescent="0.25">
      <c r="B42" s="58"/>
      <c r="C42" s="28" t="s">
        <v>65</v>
      </c>
      <c r="D42" s="31">
        <v>1</v>
      </c>
      <c r="E42" s="31">
        <v>5</v>
      </c>
      <c r="F42" s="31">
        <v>40</v>
      </c>
      <c r="G42" s="17">
        <f t="shared" si="1"/>
        <v>8</v>
      </c>
      <c r="H42" s="21"/>
    </row>
    <row r="43" spans="2:8" ht="12" customHeight="1" x14ac:dyDescent="0.25">
      <c r="B43" s="58"/>
      <c r="C43" s="28" t="s">
        <v>36</v>
      </c>
      <c r="D43" s="31"/>
      <c r="E43" s="31"/>
      <c r="F43" s="31">
        <v>40</v>
      </c>
      <c r="G43" s="17">
        <f t="shared" si="1"/>
        <v>0</v>
      </c>
      <c r="H43" s="21"/>
    </row>
    <row r="44" spans="2:8" ht="14.25" customHeight="1" x14ac:dyDescent="0.25">
      <c r="B44" s="58"/>
      <c r="C44" s="28" t="s">
        <v>37</v>
      </c>
      <c r="D44" s="31"/>
      <c r="E44" s="31"/>
      <c r="F44" s="31">
        <v>40</v>
      </c>
      <c r="G44" s="17">
        <f t="shared" si="1"/>
        <v>0</v>
      </c>
      <c r="H44" s="21"/>
    </row>
    <row r="45" spans="2:8" ht="29.25" customHeight="1" x14ac:dyDescent="0.25">
      <c r="B45" s="58"/>
      <c r="C45" s="28" t="s">
        <v>24</v>
      </c>
      <c r="D45" s="59"/>
      <c r="E45" s="59"/>
      <c r="F45" s="59"/>
      <c r="G45" s="17"/>
      <c r="H45" s="21"/>
    </row>
    <row r="46" spans="2:8" ht="48" customHeight="1" x14ac:dyDescent="0.25">
      <c r="B46" s="58"/>
      <c r="C46" s="28" t="s">
        <v>70</v>
      </c>
      <c r="D46" s="31">
        <v>1</v>
      </c>
      <c r="E46" s="31">
        <v>5</v>
      </c>
      <c r="F46" s="31">
        <v>20</v>
      </c>
      <c r="G46" s="17">
        <f t="shared" si="1"/>
        <v>4</v>
      </c>
      <c r="H46" s="21"/>
    </row>
    <row r="47" spans="2:8" ht="14.25" customHeight="1" x14ac:dyDescent="0.25">
      <c r="B47" s="58"/>
      <c r="C47" s="28" t="s">
        <v>36</v>
      </c>
      <c r="D47" s="31"/>
      <c r="E47" s="31"/>
      <c r="F47" s="31">
        <v>20</v>
      </c>
      <c r="G47" s="17">
        <f t="shared" si="1"/>
        <v>0</v>
      </c>
      <c r="H47" s="21"/>
    </row>
    <row r="48" spans="2:8" x14ac:dyDescent="0.25">
      <c r="B48" s="58"/>
      <c r="C48" s="28" t="s">
        <v>37</v>
      </c>
      <c r="D48" s="31"/>
      <c r="E48" s="31"/>
      <c r="F48" s="31">
        <v>20</v>
      </c>
      <c r="G48" s="17">
        <f t="shared" si="1"/>
        <v>0</v>
      </c>
      <c r="H48" s="21"/>
    </row>
    <row r="49" spans="2:8" ht="21" customHeight="1" x14ac:dyDescent="0.25">
      <c r="B49" s="16"/>
      <c r="C49" s="43" t="s">
        <v>60</v>
      </c>
      <c r="D49" s="44"/>
      <c r="E49" s="44"/>
      <c r="F49" s="44"/>
      <c r="G49" s="45">
        <f>SUM(G10:G48)</f>
        <v>1326</v>
      </c>
      <c r="H49" s="21"/>
    </row>
    <row r="50" spans="2:8" ht="75" customHeight="1" x14ac:dyDescent="0.25">
      <c r="B50" s="53" t="s">
        <v>31</v>
      </c>
      <c r="C50" s="53"/>
      <c r="D50" s="53"/>
      <c r="E50" s="53"/>
      <c r="F50" s="53"/>
      <c r="G50" s="53"/>
    </row>
    <row r="51" spans="2:8" ht="20.25" customHeight="1" x14ac:dyDescent="0.25">
      <c r="B51" s="52" t="s">
        <v>79</v>
      </c>
      <c r="C51" s="52"/>
      <c r="D51" s="52"/>
      <c r="E51" s="52"/>
      <c r="F51" s="52"/>
      <c r="G51" s="52"/>
    </row>
    <row r="52" spans="2:8" ht="29.25" customHeight="1" x14ac:dyDescent="0.25">
      <c r="B52" s="52" t="s">
        <v>52</v>
      </c>
      <c r="C52" s="52"/>
      <c r="D52" s="52"/>
      <c r="E52" s="52"/>
      <c r="F52" s="52"/>
      <c r="G52" s="52"/>
    </row>
    <row r="53" spans="2:8" ht="15" customHeight="1" x14ac:dyDescent="0.25"/>
    <row r="54" spans="2:8" ht="30" customHeight="1" x14ac:dyDescent="0.25"/>
    <row r="55" spans="2:8" ht="15" customHeight="1" x14ac:dyDescent="0.25"/>
    <row r="56" spans="2:8" ht="30" customHeight="1" x14ac:dyDescent="0.25"/>
    <row r="57" spans="2:8" ht="30.75" customHeight="1" x14ac:dyDescent="0.25"/>
    <row r="59" spans="2:8" ht="90.75" customHeight="1" x14ac:dyDescent="0.25"/>
    <row r="60" spans="2:8" x14ac:dyDescent="0.25">
      <c r="B60" s="65"/>
      <c r="C60" s="65"/>
      <c r="D60" s="65"/>
      <c r="E60" s="65"/>
      <c r="F60" s="65"/>
      <c r="G60" s="65"/>
    </row>
    <row r="61" spans="2:8" x14ac:dyDescent="0.25">
      <c r="B61" s="65"/>
      <c r="C61" s="65"/>
      <c r="D61" s="65"/>
      <c r="E61" s="65"/>
      <c r="F61" s="65"/>
      <c r="G61" s="65"/>
    </row>
    <row r="62" spans="2:8" x14ac:dyDescent="0.25">
      <c r="B62" s="65"/>
      <c r="C62" s="65"/>
      <c r="D62" s="65"/>
      <c r="E62" s="65"/>
      <c r="F62" s="65"/>
      <c r="G62" s="65"/>
    </row>
    <row r="63" spans="2:8" x14ac:dyDescent="0.25">
      <c r="B63" s="66"/>
      <c r="C63" s="65"/>
      <c r="D63" s="65"/>
      <c r="E63" s="65"/>
      <c r="F63" s="65"/>
      <c r="G63" s="65"/>
    </row>
    <row r="64" spans="2:8" x14ac:dyDescent="0.25">
      <c r="B64" s="67"/>
      <c r="C64" s="65"/>
      <c r="D64" s="65"/>
      <c r="E64" s="65"/>
      <c r="F64" s="65"/>
      <c r="G64" s="65"/>
    </row>
  </sheetData>
  <mergeCells count="22">
    <mergeCell ref="B60:G60"/>
    <mergeCell ref="B61:G61"/>
    <mergeCell ref="B62:G62"/>
    <mergeCell ref="B63:G63"/>
    <mergeCell ref="B64:G64"/>
    <mergeCell ref="B1:G1"/>
    <mergeCell ref="B8:F8"/>
    <mergeCell ref="D13:F13"/>
    <mergeCell ref="B12:B18"/>
    <mergeCell ref="B19:B29"/>
    <mergeCell ref="D21:F21"/>
    <mergeCell ref="B51:G51"/>
    <mergeCell ref="B52:G52"/>
    <mergeCell ref="B50:G50"/>
    <mergeCell ref="B2:G2"/>
    <mergeCell ref="B4:G4"/>
    <mergeCell ref="B5:G5"/>
    <mergeCell ref="B6:G6"/>
    <mergeCell ref="B31:B48"/>
    <mergeCell ref="D37:F37"/>
    <mergeCell ref="D41:F41"/>
    <mergeCell ref="D45:F45"/>
  </mergeCells>
  <pageMargins left="0.67500000000000004" right="0.25" top="0.75" bottom="0.75" header="0.3" footer="0.3"/>
  <pageSetup scale="57" fitToWidth="0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obrazec!$A$1:$A$5</xm:f>
          </x14:formula1>
          <xm:sqref>B2:G2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1"/>
  <sheetViews>
    <sheetView workbookViewId="0">
      <selection activeCell="H24" sqref="H24"/>
    </sheetView>
  </sheetViews>
  <sheetFormatPr defaultRowHeight="15" x14ac:dyDescent="0.25"/>
  <cols>
    <col min="1" max="1" width="16.28515625" customWidth="1"/>
    <col min="2" max="2" width="26.7109375" customWidth="1"/>
    <col min="3" max="3" width="25.28515625" customWidth="1"/>
    <col min="4" max="4" width="33.7109375" customWidth="1"/>
    <col min="5" max="5" width="10.140625" customWidth="1"/>
    <col min="6" max="6" width="8.42578125" customWidth="1"/>
    <col min="7" max="7" width="9.140625" hidden="1" customWidth="1"/>
    <col min="8" max="8" width="9.140625" customWidth="1"/>
  </cols>
  <sheetData>
    <row r="1" spans="1:6" ht="18.75" x14ac:dyDescent="0.3">
      <c r="A1" s="68" t="s">
        <v>51</v>
      </c>
      <c r="B1" s="68"/>
      <c r="C1" s="68"/>
      <c r="D1" s="68"/>
      <c r="E1" s="68"/>
    </row>
    <row r="2" spans="1:6" ht="18.75" x14ac:dyDescent="0.3">
      <c r="A2" s="14"/>
      <c r="B2" s="14"/>
      <c r="C2" s="14"/>
      <c r="D2" s="14"/>
      <c r="E2" s="14"/>
    </row>
    <row r="3" spans="1:6" s="13" customFormat="1" x14ac:dyDescent="0.25">
      <c r="A3" s="81" t="s">
        <v>56</v>
      </c>
      <c r="B3" s="81"/>
      <c r="C3" s="81"/>
      <c r="D3" s="81"/>
      <c r="E3" s="81"/>
      <c r="F3" s="81"/>
    </row>
    <row r="4" spans="1:6" x14ac:dyDescent="0.25">
      <c r="A4" s="1"/>
      <c r="B4" s="1"/>
      <c r="C4" s="1"/>
      <c r="D4" s="1"/>
      <c r="E4" s="1"/>
    </row>
    <row r="5" spans="1:6" ht="15" customHeight="1" x14ac:dyDescent="0.25">
      <c r="A5" s="79" t="s">
        <v>41</v>
      </c>
      <c r="B5" s="79"/>
      <c r="C5" s="79"/>
      <c r="D5" s="79"/>
      <c r="E5" s="79"/>
    </row>
    <row r="6" spans="1:6" ht="15" customHeight="1" x14ac:dyDescent="0.25">
      <c r="A6" s="80" t="s">
        <v>42</v>
      </c>
      <c r="B6" s="80"/>
      <c r="C6" s="80"/>
      <c r="D6" s="80"/>
      <c r="E6" s="80"/>
    </row>
    <row r="7" spans="1:6" ht="15" customHeight="1" x14ac:dyDescent="0.25">
      <c r="A7" s="80" t="s">
        <v>43</v>
      </c>
      <c r="B7" s="80"/>
      <c r="C7" s="80"/>
      <c r="D7" s="80"/>
      <c r="E7" s="80"/>
    </row>
    <row r="8" spans="1:6" ht="15" customHeight="1" x14ac:dyDescent="0.25">
      <c r="A8" s="8"/>
      <c r="B8" s="8"/>
      <c r="C8" s="8"/>
      <c r="D8" s="8"/>
      <c r="E8" s="8"/>
    </row>
    <row r="9" spans="1:6" s="10" customFormat="1" ht="15" customHeight="1" x14ac:dyDescent="0.25"/>
    <row r="10" spans="1:6" ht="15" customHeight="1" x14ac:dyDescent="0.25">
      <c r="A10" s="70" t="s">
        <v>45</v>
      </c>
      <c r="B10" s="70"/>
      <c r="C10" s="70"/>
      <c r="D10" s="70"/>
      <c r="E10" s="70"/>
    </row>
    <row r="11" spans="1:6" ht="15" customHeight="1" x14ac:dyDescent="0.25">
      <c r="A11" s="75"/>
      <c r="B11" s="76"/>
      <c r="C11" s="76"/>
      <c r="D11" s="77"/>
      <c r="E11" s="12" t="s">
        <v>48</v>
      </c>
    </row>
    <row r="12" spans="1:6" ht="22.5" customHeight="1" x14ac:dyDescent="0.25">
      <c r="A12" s="57" t="s">
        <v>46</v>
      </c>
      <c r="B12" s="57"/>
      <c r="C12" s="57"/>
      <c r="D12" s="57"/>
      <c r="E12" s="11"/>
    </row>
    <row r="13" spans="1:6" ht="22.5" customHeight="1" x14ac:dyDescent="0.25">
      <c r="A13" s="57" t="s">
        <v>49</v>
      </c>
      <c r="B13" s="57"/>
      <c r="C13" s="57"/>
      <c r="D13" s="57"/>
      <c r="E13" s="11"/>
    </row>
    <row r="14" spans="1:6" ht="22.5" customHeight="1" x14ac:dyDescent="0.25">
      <c r="A14" s="74" t="s">
        <v>50</v>
      </c>
      <c r="B14" s="74"/>
      <c r="C14" s="74"/>
      <c r="D14" s="74"/>
      <c r="E14" s="4"/>
    </row>
    <row r="15" spans="1:6" ht="19.5" customHeight="1" x14ac:dyDescent="0.25">
      <c r="A15" s="7"/>
      <c r="B15" s="7"/>
      <c r="C15" s="7"/>
    </row>
    <row r="16" spans="1:6" ht="15" customHeight="1" x14ac:dyDescent="0.25">
      <c r="A16" s="78" t="s">
        <v>30</v>
      </c>
      <c r="B16" s="78"/>
      <c r="C16" s="78"/>
      <c r="D16" s="78"/>
    </row>
    <row r="17" spans="1:5" s="10" customFormat="1" ht="39" customHeight="1" x14ac:dyDescent="0.25">
      <c r="A17" s="9" t="s">
        <v>1</v>
      </c>
      <c r="B17" s="9" t="s">
        <v>26</v>
      </c>
      <c r="C17" s="9" t="s">
        <v>53</v>
      </c>
      <c r="D17" s="9" t="s">
        <v>27</v>
      </c>
      <c r="E17" s="9" t="s">
        <v>40</v>
      </c>
    </row>
    <row r="18" spans="1:5" x14ac:dyDescent="0.25">
      <c r="A18" s="3" t="s">
        <v>17</v>
      </c>
      <c r="B18" s="3">
        <v>50</v>
      </c>
      <c r="C18" s="3">
        <f>'Попълва се от кандидата'!G10</f>
        <v>50</v>
      </c>
      <c r="D18" s="3" t="str">
        <f>IF(C18&gt;=50,"отговаря","не отговаря")</f>
        <v>отговаря</v>
      </c>
      <c r="E18" s="4"/>
    </row>
    <row r="19" spans="1:5" x14ac:dyDescent="0.25">
      <c r="A19" s="3" t="s">
        <v>5</v>
      </c>
      <c r="B19" s="5">
        <v>0</v>
      </c>
      <c r="C19" s="3"/>
      <c r="D19" s="3"/>
      <c r="E19" s="4"/>
    </row>
    <row r="20" spans="1:5" x14ac:dyDescent="0.25">
      <c r="A20" s="3" t="s">
        <v>7</v>
      </c>
      <c r="B20" s="3">
        <v>100</v>
      </c>
      <c r="C20" s="3">
        <f>'Попълва се от кандидата'!G12+SUM('Попълва се от кандидата'!G14:G20)</f>
        <v>126</v>
      </c>
      <c r="D20" s="3" t="str">
        <f>IF(C20&gt;=100, "отговаря", "не отговаря")</f>
        <v>отговаря</v>
      </c>
      <c r="E20" s="4"/>
    </row>
    <row r="21" spans="1:5" x14ac:dyDescent="0.25">
      <c r="A21" s="3" t="s">
        <v>15</v>
      </c>
      <c r="B21" s="3">
        <v>220</v>
      </c>
      <c r="C21" s="3">
        <f>SUM('Попълва се от кандидата'!G19:G29)</f>
        <v>354</v>
      </c>
      <c r="D21" s="3" t="str">
        <f>IF(C21&gt;=220, "отговаря", "не отговаря")</f>
        <v>отговаря</v>
      </c>
      <c r="E21" s="4"/>
    </row>
    <row r="22" spans="1:5" x14ac:dyDescent="0.25">
      <c r="A22" s="3" t="s">
        <v>16</v>
      </c>
      <c r="B22" s="3">
        <v>70</v>
      </c>
      <c r="C22" s="3">
        <f>'Попълва се от кандидата'!G30</f>
        <v>304</v>
      </c>
      <c r="D22" s="3" t="str">
        <f>IF(C22&gt;=70, "отговаря", "не отговаря")</f>
        <v>отговаря</v>
      </c>
      <c r="E22" s="4"/>
    </row>
    <row r="23" spans="1:5" x14ac:dyDescent="0.25">
      <c r="A23" s="3" t="s">
        <v>18</v>
      </c>
      <c r="B23" s="3">
        <v>0</v>
      </c>
      <c r="C23" s="3">
        <f>SUM('Попълва се от кандидата'!G31:G40)+SUM('Попълва се от кандидата'!G42:G44)+SUM('Попълва се от кандидата'!G46:G48)</f>
        <v>492</v>
      </c>
      <c r="D23" s="3"/>
      <c r="E23" s="4"/>
    </row>
    <row r="24" spans="1:5" s="2" customFormat="1" x14ac:dyDescent="0.25">
      <c r="A24" s="71" t="s">
        <v>47</v>
      </c>
      <c r="B24" s="72"/>
      <c r="C24" s="72"/>
      <c r="D24" s="73"/>
      <c r="E24" s="6"/>
    </row>
    <row r="25" spans="1:5" s="2" customFormat="1" x14ac:dyDescent="0.25">
      <c r="A25" s="69" t="s">
        <v>44</v>
      </c>
      <c r="B25" s="69"/>
      <c r="C25" s="69"/>
      <c r="D25" s="69"/>
      <c r="E25" s="6"/>
    </row>
    <row r="51" spans="1:6" x14ac:dyDescent="0.25">
      <c r="A51" s="81"/>
      <c r="B51" s="81"/>
      <c r="C51" s="81"/>
      <c r="D51" s="81"/>
      <c r="E51" s="81"/>
      <c r="F51" s="81"/>
    </row>
    <row r="52" spans="1:6" x14ac:dyDescent="0.25">
      <c r="A52" s="81"/>
      <c r="B52" s="81"/>
      <c r="C52" s="81"/>
      <c r="D52" s="81"/>
      <c r="E52" s="81"/>
      <c r="F52" s="81"/>
    </row>
    <row r="53" spans="1:6" x14ac:dyDescent="0.25">
      <c r="A53" s="81"/>
      <c r="B53" s="81"/>
      <c r="C53" s="81"/>
      <c r="D53" s="81"/>
      <c r="E53" s="81"/>
      <c r="F53" s="81"/>
    </row>
    <row r="54" spans="1:6" x14ac:dyDescent="0.25">
      <c r="A54" s="82"/>
      <c r="B54" s="81"/>
      <c r="C54" s="81"/>
      <c r="D54" s="81"/>
      <c r="E54" s="81"/>
      <c r="F54" s="81"/>
    </row>
    <row r="55" spans="1:6" x14ac:dyDescent="0.25">
      <c r="A55" s="83"/>
      <c r="B55" s="81"/>
      <c r="C55" s="81"/>
      <c r="D55" s="81"/>
      <c r="E55" s="81"/>
      <c r="F55" s="81"/>
    </row>
    <row r="61" spans="1:6" ht="15.75" x14ac:dyDescent="0.25">
      <c r="A61" s="15"/>
      <c r="B61" s="15"/>
      <c r="C61" s="15"/>
      <c r="D61" s="15"/>
      <c r="E61" s="15"/>
    </row>
  </sheetData>
  <dataConsolidate/>
  <mergeCells count="18">
    <mergeCell ref="A51:F51"/>
    <mergeCell ref="A52:F52"/>
    <mergeCell ref="A53:F53"/>
    <mergeCell ref="A54:F54"/>
    <mergeCell ref="A55:F55"/>
    <mergeCell ref="A1:E1"/>
    <mergeCell ref="A25:D25"/>
    <mergeCell ref="A10:E10"/>
    <mergeCell ref="A24:D24"/>
    <mergeCell ref="A12:D12"/>
    <mergeCell ref="A13:D13"/>
    <mergeCell ref="A14:D14"/>
    <mergeCell ref="A11:D11"/>
    <mergeCell ref="A16:D16"/>
    <mergeCell ref="A5:E5"/>
    <mergeCell ref="A6:E6"/>
    <mergeCell ref="A7:E7"/>
    <mergeCell ref="A3:F3"/>
  </mergeCells>
  <pageMargins left="1.4173228346456694" right="0.23622047244094491" top="1.1417322834645669" bottom="0.74803149606299213" header="0.31496062992125984" footer="0.31496062992125984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sqref="A1:F5"/>
    </sheetView>
  </sheetViews>
  <sheetFormatPr defaultRowHeight="15" x14ac:dyDescent="0.25"/>
  <cols>
    <col min="1" max="1" width="106.85546875" customWidth="1"/>
  </cols>
  <sheetData>
    <row r="1" spans="1:6" x14ac:dyDescent="0.25">
      <c r="A1" s="81" t="s">
        <v>55</v>
      </c>
      <c r="B1" s="81"/>
      <c r="C1" s="81"/>
      <c r="D1" s="81"/>
      <c r="E1" s="81"/>
      <c r="F1" s="81"/>
    </row>
    <row r="2" spans="1:6" x14ac:dyDescent="0.25">
      <c r="A2" s="81" t="s">
        <v>56</v>
      </c>
      <c r="B2" s="81"/>
      <c r="C2" s="81"/>
      <c r="D2" s="81"/>
      <c r="E2" s="81"/>
      <c r="F2" s="81"/>
    </row>
    <row r="3" spans="1:6" x14ac:dyDescent="0.25">
      <c r="A3" s="81" t="s">
        <v>57</v>
      </c>
      <c r="B3" s="81"/>
      <c r="C3" s="81"/>
      <c r="D3" s="81"/>
      <c r="E3" s="81"/>
      <c r="F3" s="81"/>
    </row>
    <row r="4" spans="1:6" x14ac:dyDescent="0.25">
      <c r="A4" s="82" t="s">
        <v>58</v>
      </c>
      <c r="B4" s="81"/>
      <c r="C4" s="81"/>
      <c r="D4" s="81"/>
      <c r="E4" s="81"/>
      <c r="F4" s="81"/>
    </row>
    <row r="5" spans="1:6" x14ac:dyDescent="0.25">
      <c r="A5" s="83" t="s">
        <v>59</v>
      </c>
      <c r="B5" s="81"/>
      <c r="C5" s="81"/>
      <c r="D5" s="81"/>
      <c r="E5" s="81"/>
      <c r="F5" s="81"/>
    </row>
  </sheetData>
  <mergeCells count="5">
    <mergeCell ref="A1:F1"/>
    <mergeCell ref="A2:F2"/>
    <mergeCell ref="A3:F3"/>
    <mergeCell ref="A4:F4"/>
    <mergeCell ref="A5:F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Попълва се от кандидата</vt:lpstr>
      <vt:lpstr>Попълва се от комисията доцент</vt:lpstr>
      <vt:lpstr>obrazec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Elena</cp:lastModifiedBy>
  <cp:lastPrinted>2019-07-30T13:08:24Z</cp:lastPrinted>
  <dcterms:created xsi:type="dcterms:W3CDTF">2018-11-13T10:40:29Z</dcterms:created>
  <dcterms:modified xsi:type="dcterms:W3CDTF">2019-07-30T13:08:35Z</dcterms:modified>
</cp:coreProperties>
</file>